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319E9CDF-3931-439E-9E59-0DF89C7BBA36}" xr6:coauthVersionLast="47" xr6:coauthVersionMax="47" xr10:uidLastSave="{00000000-0000-0000-0000-000000000000}"/>
  <bookViews>
    <workbookView xWindow="-110" yWindow="-110" windowWidth="19420" windowHeight="11500" tabRatio="798" activeTab="5" xr2:uid="{00000000-000D-0000-FFFF-FFFF00000000}"/>
  </bookViews>
  <sheets>
    <sheet name="BS-2-3" sheetId="24" r:id="rId1"/>
    <sheet name="PL 3M 4" sheetId="25" r:id="rId2"/>
    <sheet name="PL 9M 5 " sheetId="50" r:id="rId3"/>
    <sheet name="SH6 " sheetId="49" r:id="rId4"/>
    <sheet name="SH 7-8" sheetId="45" r:id="rId5"/>
    <sheet name="CF 9-10" sheetId="43" r:id="rId6"/>
  </sheets>
  <definedNames>
    <definedName name="_xlnm.Print_Area" localSheetId="0">'BS-2-3'!$A$1:$I$83</definedName>
    <definedName name="_xlnm.Print_Area" localSheetId="5">'CF 9-10'!$A$1:$I$103</definedName>
    <definedName name="_xlnm.Print_Area" localSheetId="1">'PL 3M 4'!$A$1:$I$53</definedName>
    <definedName name="_xlnm.Print_Area" localSheetId="2">'PL 9M 5 '!$A$1:$I$52</definedName>
    <definedName name="_xlnm.Print_Area" localSheetId="4">'SH 7-8'!$A$1:$M$44</definedName>
    <definedName name="_xlnm.Print_Area" localSheetId="3">'SH6 '!$A$1:$S$45</definedName>
    <definedName name="Title2nd" localSheetId="5">'CF 9-10'!#REF!</definedName>
    <definedName name="Title2nd" localSheetId="1">'PL 3M 4'!#REF!</definedName>
    <definedName name="Title2nd" localSheetId="2">'PL 9M 5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25" l="1"/>
  <c r="G50" i="25"/>
  <c r="E50" i="25"/>
  <c r="C49" i="25"/>
  <c r="G48" i="25"/>
  <c r="O43" i="45"/>
  <c r="G42" i="50"/>
  <c r="C14" i="43" l="1"/>
  <c r="C15" i="43"/>
  <c r="C21" i="50" l="1"/>
  <c r="G19" i="24" l="1"/>
  <c r="E51" i="50" l="1"/>
  <c r="H43" i="45"/>
  <c r="F43" i="45"/>
  <c r="D43" i="45"/>
  <c r="G94" i="43" l="1"/>
  <c r="C94" i="43"/>
  <c r="I15" i="43"/>
  <c r="G15" i="43"/>
  <c r="E15" i="43"/>
  <c r="I14" i="43"/>
  <c r="G14" i="43"/>
  <c r="E14" i="43"/>
  <c r="D21" i="45"/>
  <c r="F21" i="45"/>
  <c r="H21" i="45"/>
  <c r="J16" i="45"/>
  <c r="H16" i="45"/>
  <c r="F16" i="45"/>
  <c r="D16" i="45"/>
  <c r="M20" i="45"/>
  <c r="M15" i="45"/>
  <c r="M16" i="45" s="1"/>
  <c r="J19" i="45"/>
  <c r="M19" i="45" s="1"/>
  <c r="Q19" i="49"/>
  <c r="Q21" i="49" s="1"/>
  <c r="Q40" i="49"/>
  <c r="O36" i="49"/>
  <c r="O37" i="49" s="1"/>
  <c r="Q37" i="49"/>
  <c r="M37" i="49"/>
  <c r="K37" i="49"/>
  <c r="I37" i="49"/>
  <c r="G37" i="49"/>
  <c r="E37" i="49"/>
  <c r="O32" i="49"/>
  <c r="I23" i="49"/>
  <c r="E21" i="49"/>
  <c r="G21" i="49"/>
  <c r="I21" i="49"/>
  <c r="K21" i="49"/>
  <c r="Q16" i="49"/>
  <c r="M16" i="49"/>
  <c r="K16" i="49"/>
  <c r="K23" i="49" s="1"/>
  <c r="I16" i="49"/>
  <c r="G16" i="49"/>
  <c r="G23" i="49" s="1"/>
  <c r="E16" i="49"/>
  <c r="E23" i="49" s="1"/>
  <c r="M19" i="49"/>
  <c r="O19" i="49" s="1"/>
  <c r="O21" i="49" s="1"/>
  <c r="O20" i="49"/>
  <c r="S20" i="49" s="1"/>
  <c r="O15" i="49"/>
  <c r="O16" i="49" s="1"/>
  <c r="O11" i="49"/>
  <c r="I38" i="50"/>
  <c r="G38" i="50"/>
  <c r="J40" i="45" s="1"/>
  <c r="E38" i="50"/>
  <c r="C38" i="50"/>
  <c r="I49" i="50"/>
  <c r="E49" i="50"/>
  <c r="I44" i="50"/>
  <c r="I51" i="50" s="1"/>
  <c r="E44" i="50"/>
  <c r="I21" i="50"/>
  <c r="G21" i="50"/>
  <c r="E21" i="50"/>
  <c r="I14" i="50"/>
  <c r="G14" i="50"/>
  <c r="E14" i="50"/>
  <c r="C14" i="50"/>
  <c r="M21" i="49" l="1"/>
  <c r="M23" i="49" s="1"/>
  <c r="O23" i="49"/>
  <c r="Q23" i="49"/>
  <c r="S15" i="49"/>
  <c r="S16" i="49" s="1"/>
  <c r="M41" i="49"/>
  <c r="O41" i="49" s="1"/>
  <c r="F23" i="45"/>
  <c r="D23" i="45"/>
  <c r="H23" i="45"/>
  <c r="C23" i="50"/>
  <c r="S19" i="49"/>
  <c r="S21" i="49" s="1"/>
  <c r="I23" i="50"/>
  <c r="I29" i="50" s="1"/>
  <c r="I31" i="50" s="1"/>
  <c r="E23" i="50"/>
  <c r="E29" i="50" s="1"/>
  <c r="E31" i="50" s="1"/>
  <c r="G23" i="50"/>
  <c r="G29" i="50" s="1"/>
  <c r="G31" i="50" s="1"/>
  <c r="C29" i="50" l="1"/>
  <c r="C31" i="50" s="1"/>
  <c r="C42" i="50" s="1"/>
  <c r="E39" i="50"/>
  <c r="E11" i="43"/>
  <c r="G39" i="50"/>
  <c r="G11" i="43"/>
  <c r="I39" i="50"/>
  <c r="I11" i="43"/>
  <c r="C51" i="50" l="1"/>
  <c r="M40" i="49"/>
  <c r="O40" i="49" s="1"/>
  <c r="C44" i="50"/>
  <c r="C47" i="50"/>
  <c r="C49" i="50" s="1"/>
  <c r="C39" i="50"/>
  <c r="C11" i="43"/>
  <c r="G51" i="50"/>
  <c r="G47" i="50"/>
  <c r="G44" i="50"/>
  <c r="J39" i="45"/>
  <c r="C20" i="25"/>
  <c r="G49" i="50" l="1"/>
  <c r="C19" i="24"/>
  <c r="E19" i="24"/>
  <c r="M36" i="45" l="1"/>
  <c r="M39" i="45"/>
  <c r="M40" i="45"/>
  <c r="E40" i="43"/>
  <c r="M42" i="49"/>
  <c r="M44" i="49" s="1"/>
  <c r="K42" i="49"/>
  <c r="K44" i="49" s="1"/>
  <c r="M41" i="45" l="1"/>
  <c r="M43" i="45" s="1"/>
  <c r="G40" i="43"/>
  <c r="G78" i="24"/>
  <c r="S11" i="49"/>
  <c r="S23" i="49" s="1"/>
  <c r="S32" i="49"/>
  <c r="S40" i="49" l="1"/>
  <c r="S41" i="49"/>
  <c r="Q42" i="49"/>
  <c r="Q44" i="49" s="1"/>
  <c r="O42" i="49"/>
  <c r="O44" i="49" s="1"/>
  <c r="I42" i="49"/>
  <c r="I44" i="49" s="1"/>
  <c r="G42" i="49"/>
  <c r="G44" i="49" s="1"/>
  <c r="E42" i="49"/>
  <c r="E44" i="49" s="1"/>
  <c r="S36" i="49"/>
  <c r="S37" i="49" s="1"/>
  <c r="S42" i="49" l="1"/>
  <c r="S44" i="49" s="1"/>
  <c r="T44" i="49" s="1"/>
  <c r="C78" i="43" l="1"/>
  <c r="E14" i="25" l="1"/>
  <c r="E91" i="43" l="1"/>
  <c r="E78" i="43"/>
  <c r="G78" i="43"/>
  <c r="E52" i="43"/>
  <c r="E55" i="43" s="1"/>
  <c r="E52" i="25"/>
  <c r="E45" i="25"/>
  <c r="E32" i="24"/>
  <c r="G91" i="43"/>
  <c r="I91" i="43"/>
  <c r="I78" i="43"/>
  <c r="F40" i="43"/>
  <c r="H40" i="43"/>
  <c r="I40" i="43"/>
  <c r="I52" i="43" s="1"/>
  <c r="I55" i="43" s="1"/>
  <c r="M11" i="45"/>
  <c r="L21" i="45"/>
  <c r="M21" i="45"/>
  <c r="J21" i="45"/>
  <c r="J23" i="45" s="1"/>
  <c r="I45" i="25"/>
  <c r="I52" i="25" s="1"/>
  <c r="I14" i="25"/>
  <c r="G32" i="24"/>
  <c r="C54" i="24"/>
  <c r="M23" i="45" l="1"/>
  <c r="I93" i="43"/>
  <c r="I95" i="43" s="1"/>
  <c r="E93" i="43"/>
  <c r="E95" i="43" s="1"/>
  <c r="I20" i="25"/>
  <c r="I22" i="25" s="1"/>
  <c r="I28" i="25" s="1"/>
  <c r="I30" i="25" s="1"/>
  <c r="I32" i="25" s="1"/>
  <c r="E20" i="25"/>
  <c r="E22" i="25" l="1"/>
  <c r="E28" i="25" s="1"/>
  <c r="E30" i="25" s="1"/>
  <c r="I40" i="25"/>
  <c r="C78" i="24"/>
  <c r="E32" i="25" l="1"/>
  <c r="E40" i="25"/>
  <c r="C40" i="43"/>
  <c r="C52" i="43" s="1"/>
  <c r="I78" i="24" l="1"/>
  <c r="I80" i="24" s="1"/>
  <c r="G80" i="24"/>
  <c r="E78" i="24"/>
  <c r="E80" i="24" s="1"/>
  <c r="C80" i="24"/>
  <c r="I61" i="24"/>
  <c r="G61" i="24"/>
  <c r="E61" i="24"/>
  <c r="C61" i="24"/>
  <c r="I54" i="24"/>
  <c r="G54" i="24"/>
  <c r="E54" i="24"/>
  <c r="A36" i="24"/>
  <c r="I32" i="24"/>
  <c r="C32" i="24"/>
  <c r="I19" i="24"/>
  <c r="I63" i="24" l="1"/>
  <c r="I82" i="24" s="1"/>
  <c r="I34" i="24"/>
  <c r="I85" i="24" s="1"/>
  <c r="E34" i="24"/>
  <c r="E85" i="24" s="1"/>
  <c r="E63" i="24"/>
  <c r="E82" i="24" s="1"/>
  <c r="G63" i="24"/>
  <c r="G82" i="24" s="1"/>
  <c r="C63" i="24"/>
  <c r="C82" i="24" s="1"/>
  <c r="G34" i="24"/>
  <c r="G85" i="24" s="1"/>
  <c r="C34" i="24"/>
  <c r="C85" i="24" s="1"/>
  <c r="I83" i="24" l="1"/>
  <c r="E83" i="24"/>
  <c r="G83" i="24"/>
  <c r="C83" i="24"/>
  <c r="H41" i="45" l="1"/>
  <c r="F41" i="45"/>
  <c r="D41" i="45"/>
  <c r="C91" i="43" l="1"/>
  <c r="J41" i="45" l="1"/>
  <c r="J43" i="45" s="1"/>
  <c r="C55" i="43"/>
  <c r="G52" i="43"/>
  <c r="G55" i="43" s="1"/>
  <c r="G93" i="43" l="1"/>
  <c r="G95" i="43" s="1"/>
  <c r="K95" i="43" s="1"/>
  <c r="C93" i="43"/>
  <c r="C95" i="43" s="1"/>
  <c r="J95" i="43" s="1"/>
  <c r="C14" i="25"/>
  <c r="G14" i="25"/>
  <c r="C22" i="25" l="1"/>
  <c r="C28" i="25" s="1"/>
  <c r="C30" i="25" s="1"/>
  <c r="G20" i="25"/>
  <c r="G22" i="25" s="1"/>
  <c r="C32" i="25" l="1"/>
  <c r="C40" i="25"/>
  <c r="G28" i="25"/>
  <c r="G30" i="25" s="1"/>
  <c r="C45" i="25" l="1"/>
  <c r="C50" i="25"/>
  <c r="C48" i="25" s="1"/>
  <c r="C43" i="25"/>
  <c r="C52" i="25" s="1"/>
  <c r="G32" i="25"/>
  <c r="G40" i="25"/>
  <c r="G43" i="25" l="1"/>
  <c r="G52" i="25" s="1"/>
  <c r="G45" i="25"/>
  <c r="E48" i="25" l="1"/>
  <c r="I48" i="25"/>
  <c r="A1" i="50"/>
  <c r="A56" i="43"/>
  <c r="A1" i="43"/>
  <c r="A104" i="43"/>
  <c r="A1" i="25"/>
</calcChain>
</file>

<file path=xl/sharedStrings.xml><?xml version="1.0" encoding="utf-8"?>
<sst xmlns="http://schemas.openxmlformats.org/spreadsheetml/2006/main" count="453" uniqueCount="238">
  <si>
    <t>THE STEEL PUBLIC COMPANY LIMITED and its Subsidiaries</t>
  </si>
  <si>
    <t>Statement of financial position</t>
  </si>
  <si>
    <t>Consolidated</t>
  </si>
  <si>
    <t xml:space="preserve">Separate </t>
  </si>
  <si>
    <t>financial statements</t>
  </si>
  <si>
    <t>31 December</t>
  </si>
  <si>
    <t>Assets</t>
  </si>
  <si>
    <t>Note</t>
  </si>
  <si>
    <t>2024</t>
  </si>
  <si>
    <t>2023</t>
  </si>
  <si>
    <t>(Unaudited)</t>
  </si>
  <si>
    <t>(in thousand Baht)</t>
  </si>
  <si>
    <t>Current assets</t>
  </si>
  <si>
    <t>Cash and cash equivalents</t>
  </si>
  <si>
    <t>Trade accounts receivable</t>
  </si>
  <si>
    <t>2, 3</t>
  </si>
  <si>
    <t xml:space="preserve">Other receivables </t>
  </si>
  <si>
    <t>2</t>
  </si>
  <si>
    <t>Current portion of hire-purchase contract receivable</t>
  </si>
  <si>
    <t>-</t>
  </si>
  <si>
    <t xml:space="preserve">Short-term loans to subsidiaries </t>
  </si>
  <si>
    <t>Inventories</t>
  </si>
  <si>
    <t>Advance payment for inventories</t>
  </si>
  <si>
    <t>Non-current assets classified as held for sale</t>
  </si>
  <si>
    <t>Total current assets</t>
  </si>
  <si>
    <t>Non-current assets</t>
  </si>
  <si>
    <t>Hire-purchase contract receivable</t>
  </si>
  <si>
    <t>Investments in subsidiaries</t>
  </si>
  <si>
    <t>Investment in associates</t>
  </si>
  <si>
    <t>Investment properties</t>
  </si>
  <si>
    <t>Property, plant and equipment</t>
  </si>
  <si>
    <t>5</t>
  </si>
  <si>
    <t>Right-of-use assets</t>
  </si>
  <si>
    <t>Other intangible assets</t>
  </si>
  <si>
    <t>Deferred tax assets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</si>
  <si>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</si>
  <si>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</si>
  <si>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</si>
  <si>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</si>
  <si>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</si>
  <si>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 xml:space="preserve">Short-term borrowings from  </t>
  </si>
  <si>
    <t xml:space="preserve">   financial institutions   </t>
  </si>
  <si>
    <t>4</t>
  </si>
  <si>
    <t>Trade accounts payable</t>
  </si>
  <si>
    <t>Other payables</t>
  </si>
  <si>
    <t>Advance received for inventories</t>
  </si>
  <si>
    <t>Current portion of lease liabilities</t>
  </si>
  <si>
    <t>Short-term borrowings from subsidiary</t>
  </si>
  <si>
    <t>Income tax payable</t>
  </si>
  <si>
    <t>Total current liabilities</t>
  </si>
  <si>
    <t>Non-current liabilities</t>
  </si>
  <si>
    <t xml:space="preserve">Lease liabilities 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</si>
  <si>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</si>
  <si>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</si>
  <si>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</si>
  <si>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</si>
  <si>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</si>
  <si>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>Share capital:</t>
  </si>
  <si>
    <t xml:space="preserve">   Authorised share capital  </t>
  </si>
  <si>
    <t xml:space="preserve">    (1,650,015,240 ordinary shares, </t>
  </si>
  <si>
    <t xml:space="preserve">         par value at Baht 0.5 per share)</t>
  </si>
  <si>
    <t xml:space="preserve">   Issued and paid-up share capital</t>
  </si>
  <si>
    <t xml:space="preserve">    (1,102,061,385 ordinary shares, </t>
  </si>
  <si>
    <t xml:space="preserve">Share premium </t>
  </si>
  <si>
    <t>Discount on change of interest in subsidiaries</t>
  </si>
  <si>
    <t>Retained earnings</t>
  </si>
  <si>
    <t xml:space="preserve">   Appropriated - legal reserve</t>
  </si>
  <si>
    <t xml:space="preserve">   Unappropriated (deficit)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</si>
  <si>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</si>
  <si>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</si>
  <si>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</si>
  <si>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</si>
  <si>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</si>
  <si>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</t>
  </si>
  <si>
    <t>Income</t>
  </si>
  <si>
    <t>Revenue from sales of goods and rendering of services</t>
  </si>
  <si>
    <t>6</t>
  </si>
  <si>
    <t>Other income</t>
  </si>
  <si>
    <t>Net foreign exchange gain</t>
  </si>
  <si>
    <t>Total income</t>
  </si>
  <si>
    <t>Expenses</t>
  </si>
  <si>
    <t>Cost of sales of goods and rendering of services</t>
  </si>
  <si>
    <t>Distribution costs</t>
  </si>
  <si>
    <t>Administrative expenses</t>
  </si>
  <si>
    <t>Net foreign exchange loss</t>
  </si>
  <si>
    <t>Total expenses</t>
  </si>
  <si>
    <t>Finance costs</t>
  </si>
  <si>
    <t xml:space="preserve">   accounted for using equity method</t>
  </si>
  <si>
    <t>Income tax (expense) income</t>
  </si>
  <si>
    <t>Other comprehensive income</t>
  </si>
  <si>
    <t>Total comprehensive expense for the period</t>
  </si>
  <si>
    <t>Items that will not be reclassified subsequently to profit or loss</t>
  </si>
  <si>
    <t>Gain on remeasurements of defined benefit plans</t>
  </si>
  <si>
    <t>Income tax relating to items that will not be</t>
  </si>
  <si>
    <t>reclassified subsequently to profit or loss</t>
  </si>
  <si>
    <t>Other comprehensive income for the period, net of tax</t>
  </si>
  <si>
    <t>Total comprehensive (expense) income for the period</t>
  </si>
  <si>
    <t>Profit (loss) attributable to:</t>
  </si>
  <si>
    <t xml:space="preserve">   Owners of the parent</t>
  </si>
  <si>
    <t xml:space="preserve">   Non-controlling interest</t>
  </si>
  <si>
    <t>Gain on remeasurements of defined benefits plans</t>
  </si>
  <si>
    <t xml:space="preserve">Income tax relating to items that will not be </t>
  </si>
  <si>
    <t xml:space="preserve">   reclassified subsequently to profit or loss</t>
  </si>
  <si>
    <t>Statement of changes in equity (Unaudited)</t>
  </si>
  <si>
    <t>Consolidated financial statements</t>
  </si>
  <si>
    <t xml:space="preserve"> </t>
  </si>
  <si>
    <t>Issued and</t>
  </si>
  <si>
    <t xml:space="preserve">Discount on change </t>
  </si>
  <si>
    <t xml:space="preserve">Equity attributable </t>
  </si>
  <si>
    <t>Non-</t>
  </si>
  <si>
    <t>paid-up</t>
  </si>
  <si>
    <t>Share</t>
  </si>
  <si>
    <t>of interest in</t>
  </si>
  <si>
    <t>Legal</t>
  </si>
  <si>
    <t xml:space="preserve">to owers of </t>
  </si>
  <si>
    <t xml:space="preserve">controlling </t>
  </si>
  <si>
    <t>Total</t>
  </si>
  <si>
    <t>share capital</t>
  </si>
  <si>
    <t>premium</t>
  </si>
  <si>
    <t>subsidiaries</t>
  </si>
  <si>
    <t>reserve</t>
  </si>
  <si>
    <t xml:space="preserve">Unappropriated </t>
  </si>
  <si>
    <t>the parent</t>
  </si>
  <si>
    <t>interests</t>
  </si>
  <si>
    <t>equity</t>
  </si>
  <si>
    <t>Balance at 1 January 2023</t>
  </si>
  <si>
    <t>Transactions with owners, recorded directly in equity</t>
  </si>
  <si>
    <t xml:space="preserve">    Distributions to owners of the parent</t>
  </si>
  <si>
    <t xml:space="preserve">    Dividends</t>
  </si>
  <si>
    <t>Total transactions with owners, recorded directly in equity</t>
  </si>
  <si>
    <t>Comprehensive income for the period</t>
  </si>
  <si>
    <t xml:space="preserve">    Loss</t>
  </si>
  <si>
    <t xml:space="preserve">   Other comprehensive income </t>
  </si>
  <si>
    <t>Balance at 1 January 2024</t>
  </si>
  <si>
    <t xml:space="preserve">    Other comprehensive income </t>
  </si>
  <si>
    <t>Separate financial statements</t>
  </si>
  <si>
    <t>Retained earnings (Deficit)</t>
  </si>
  <si>
    <t>premiem</t>
  </si>
  <si>
    <t>Unappropriated</t>
  </si>
  <si>
    <t xml:space="preserve">   Distributions to owners of the parent</t>
  </si>
  <si>
    <t xml:space="preserve">   Dividends</t>
  </si>
  <si>
    <t>7</t>
  </si>
  <si>
    <t xml:space="preserve">   Loss</t>
  </si>
  <si>
    <t xml:space="preserve">   Other comprehensive income</t>
  </si>
  <si>
    <t>Statement of cash flows (Unaudited)</t>
  </si>
  <si>
    <t>Cash flows from operating activities</t>
  </si>
  <si>
    <t>Income tax expense (income)</t>
  </si>
  <si>
    <t>Depreciation of property, plant and equipment</t>
  </si>
  <si>
    <t>Depreciation of right-of-use assets</t>
  </si>
  <si>
    <t>Amortisation of other intangible assets</t>
  </si>
  <si>
    <t>Provisions for employee benefits</t>
  </si>
  <si>
    <t xml:space="preserve">   trade accounts receivable  </t>
  </si>
  <si>
    <t xml:space="preserve">   value of inventories</t>
  </si>
  <si>
    <t>(Profit) loss on decline in value of inventories</t>
  </si>
  <si>
    <t>Gain on sale of non-current assets</t>
  </si>
  <si>
    <t xml:space="preserve">   classified as held for sale</t>
  </si>
  <si>
    <t>Loss on write-off of non-current assets</t>
  </si>
  <si>
    <t xml:space="preserve">Gain on disposal and write-off of </t>
  </si>
  <si>
    <t xml:space="preserve">   property, plant and equipment</t>
  </si>
  <si>
    <t xml:space="preserve">   for using equity method, net of tax</t>
  </si>
  <si>
    <t>Eliminate of unrealised gain on downstream</t>
  </si>
  <si>
    <t xml:space="preserve">   sale to associate</t>
  </si>
  <si>
    <t>Interest income</t>
  </si>
  <si>
    <r>
      <t xml:space="preserve">Statement of cash flows (Unaudited) </t>
    </r>
    <r>
      <rPr>
        <b/>
        <i/>
        <sz val="12"/>
        <rFont val="Times New Roman"/>
        <family val="1"/>
      </rPr>
      <t>(Continued)</t>
    </r>
  </si>
  <si>
    <t>Changes in operating assets and liabilities</t>
  </si>
  <si>
    <t xml:space="preserve">Trade accounts receivable </t>
  </si>
  <si>
    <t>Employee benefit paid</t>
  </si>
  <si>
    <t>Income tax received</t>
  </si>
  <si>
    <t>Income tax paid</t>
  </si>
  <si>
    <t>Cash flows from investing activities</t>
  </si>
  <si>
    <t>Cash outflow on short-term loans to subsidiaries</t>
  </si>
  <si>
    <t>Cash inflow on short-term loans to subsidiaries</t>
  </si>
  <si>
    <t>Cash inflow from hire-purchase contracts</t>
  </si>
  <si>
    <t xml:space="preserve">Proceeds from sale of non-current assets </t>
  </si>
  <si>
    <t>Acquisition of interest in associate</t>
  </si>
  <si>
    <t>Acquisitions of property, plant and equipment</t>
  </si>
  <si>
    <t>Proceeds from disposal of property, plant and</t>
  </si>
  <si>
    <t xml:space="preserve">   equipment</t>
  </si>
  <si>
    <t>Acquisitions of intangible asset</t>
  </si>
  <si>
    <t>Acquisitions of right-of-use assets</t>
  </si>
  <si>
    <t>Interest received</t>
  </si>
  <si>
    <r>
      <t>Statement of cash flows (Unaudited)</t>
    </r>
    <r>
      <rPr>
        <b/>
        <i/>
        <sz val="12"/>
        <rFont val="Times New Roman"/>
        <family val="1"/>
      </rPr>
      <t xml:space="preserve"> (Continued)</t>
    </r>
  </si>
  <si>
    <t>Cash flows from financing activities</t>
  </si>
  <si>
    <t>Increase (decrease) in short-term</t>
  </si>
  <si>
    <t xml:space="preserve">   borrowings from financial institutions</t>
  </si>
  <si>
    <t>Proceeds from short-term borrowings</t>
  </si>
  <si>
    <t xml:space="preserve">   from subsidiary</t>
  </si>
  <si>
    <t>Repayment of short-term borrowings</t>
  </si>
  <si>
    <t>Payment of lease liabilites</t>
  </si>
  <si>
    <t>Proceeds from exercise of share options</t>
  </si>
  <si>
    <t>Dividends paid to owners of the Company</t>
  </si>
  <si>
    <t>Interest paid</t>
  </si>
  <si>
    <t xml:space="preserve">Cash and cash equivalents at 1 January </t>
  </si>
  <si>
    <t>Non-cash transactions</t>
  </si>
  <si>
    <t>Acquisition of property plant and equipment which</t>
  </si>
  <si>
    <t xml:space="preserve">   payment had not been made</t>
  </si>
  <si>
    <t xml:space="preserve">Transfer intangible assets to property, plant </t>
  </si>
  <si>
    <t>and equipment</t>
  </si>
  <si>
    <t xml:space="preserve">Transfer inventory to property, plant </t>
  </si>
  <si>
    <t xml:space="preserve">   and equipment</t>
  </si>
  <si>
    <t>Loss for the period</t>
  </si>
  <si>
    <t xml:space="preserve">Loss for the period </t>
  </si>
  <si>
    <t>Share of profit of associated</t>
  </si>
  <si>
    <t>Share of profit of associates</t>
  </si>
  <si>
    <t>Total comprehensive income (expense) attributable to:</t>
  </si>
  <si>
    <t>Net cash from (used in) financing activities</t>
  </si>
  <si>
    <t xml:space="preserve">Loss before income tax </t>
  </si>
  <si>
    <t xml:space="preserve">Loss (reversal of) on decline in </t>
  </si>
  <si>
    <t>Net cash (used in) from operating activities</t>
  </si>
  <si>
    <t xml:space="preserve">Adjustments to reconcile loss to </t>
  </si>
  <si>
    <t xml:space="preserve">   cash receipts (payments)</t>
  </si>
  <si>
    <t>Net cash (used in) from operations</t>
  </si>
  <si>
    <t>30 September</t>
  </si>
  <si>
    <t>period ended 30 September</t>
  </si>
  <si>
    <t>For the nine-month</t>
  </si>
  <si>
    <t>For the nine-month period ended 30 September 2023</t>
  </si>
  <si>
    <t>Balance at 30 September 2023</t>
  </si>
  <si>
    <t>For the nine-month period ended 30 September 2024</t>
  </si>
  <si>
    <t>Balance at 30 September 2024</t>
  </si>
  <si>
    <t>Cash and cash equivalents at 30 September</t>
  </si>
  <si>
    <t>Deferred tax liability</t>
  </si>
  <si>
    <t>Impairment gain and reversal of impairment loss</t>
  </si>
  <si>
    <t xml:space="preserve">   (impairment loss) determined in accordance with TFRS 9</t>
  </si>
  <si>
    <t>Loss before income tax</t>
  </si>
  <si>
    <t>Income tax expense</t>
  </si>
  <si>
    <t>Loss attributable to:</t>
  </si>
  <si>
    <t>Net decrease in cash and cash equivalents</t>
  </si>
  <si>
    <t>Net cash from (used in) investing activities</t>
  </si>
  <si>
    <t>3</t>
  </si>
  <si>
    <t>Unrealised (gain) loss on exchange rate</t>
  </si>
  <si>
    <t>(Loss) gain from operating activities</t>
  </si>
  <si>
    <t>Total comprehensive expense attributable to:</t>
  </si>
  <si>
    <t xml:space="preserve">Transfer property, plant </t>
  </si>
  <si>
    <t>(Reversal of) expected credit losses</t>
  </si>
  <si>
    <t>Investment property</t>
  </si>
  <si>
    <t xml:space="preserve">   and equipment to investment property</t>
  </si>
  <si>
    <t>Share of profit (loss) of associates</t>
  </si>
  <si>
    <r>
      <t>Basic loss per share (</t>
    </r>
    <r>
      <rPr>
        <b/>
        <i/>
        <sz val="11"/>
        <rFont val="Times New Roman"/>
        <family val="1"/>
      </rPr>
      <t>in Baht</t>
    </r>
    <r>
      <rPr>
        <b/>
        <sz val="1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</si>
</sst>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_(* #,##0.00_);_(* \(#,##0.00\);_(* &quot;-&quot;_);_(@_)"/>
  </numFmts>
  <fonts count="28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  <font>
      <b/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i/>
      <sz val="11"/>
      <color indexed="8"/>
      <name val="Times New Roman"/>
      <family val="1"/>
    </font>
    <font>
      <sz val="15"/>
      <name val="Angsana New"/>
      <family val="1"/>
    </font>
    <font>
      <sz val="11.5"/>
      <name val="Times New Roman"/>
      <family val="1"/>
    </font>
    <font>
      <sz val="10"/>
      <name val="Arial"/>
      <family val="2"/>
    </font>
    <font>
      <b/>
      <sz val="15"/>
      <name val="Times New Roman"/>
      <family val="1"/>
    </font>
    <font>
      <b/>
      <sz val="11.5"/>
      <name val="Times New Roman"/>
      <family val="1"/>
    </font>
    <font>
      <sz val="11"/>
      <color rgb="FF0070C0"/>
      <name val="Times New Roman"/>
      <family val="1"/>
    </font>
    <font>
      <sz val="11"/>
      <name val="Angsana New"/>
      <family val="1"/>
    </font>
    <font>
      <sz val="14"/>
      <name val="CordiaUPC"/>
      <family val="2"/>
    </font>
    <font>
      <i/>
      <sz val="14"/>
      <name val="Times New Roman"/>
      <family val="1"/>
    </font>
    <font>
      <sz val="11"/>
      <color theme="0"/>
      <name val="Times New Roman"/>
      <family val="1"/>
    </font>
    <font>
      <b/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17" fillId="0" borderId="0"/>
    <xf numFmtId="9" fontId="2" fillId="0" borderId="0" applyFont="0" applyFill="0" applyBorder="0" applyAlignment="0" applyProtection="0"/>
    <xf numFmtId="0" fontId="24" fillId="0" borderId="0"/>
    <xf numFmtId="4" fontId="17" fillId="0" borderId="0" applyFill="0" applyBorder="0" applyAlignment="0" applyProtection="0"/>
    <xf numFmtId="0" fontId="1" fillId="0" borderId="0"/>
    <xf numFmtId="0" fontId="1" fillId="0" borderId="0"/>
  </cellStyleXfs>
  <cellXfs count="163">
    <xf numFmtId="0" fontId="0" fillId="0" borderId="0" xfId="0"/>
    <xf numFmtId="49" fontId="3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4" fillId="0" borderId="0" xfId="0" applyFont="1"/>
    <xf numFmtId="49" fontId="8" fillId="0" borderId="0" xfId="0" applyNumberFormat="1" applyFont="1"/>
    <xf numFmtId="49" fontId="0" fillId="0" borderId="0" xfId="0" applyNumberForma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10" fillId="0" borderId="0" xfId="0" applyNumberFormat="1" applyFont="1"/>
    <xf numFmtId="164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4" fillId="0" borderId="0" xfId="0" applyFont="1"/>
    <xf numFmtId="165" fontId="3" fillId="0" borderId="0" xfId="0" applyNumberFormat="1" applyFont="1"/>
    <xf numFmtId="49" fontId="4" fillId="0" borderId="0" xfId="0" applyNumberFormat="1" applyFont="1"/>
    <xf numFmtId="41" fontId="3" fillId="0" borderId="0" xfId="2" applyFont="1" applyFill="1" applyAlignment="1">
      <alignment horizontal="right"/>
    </xf>
    <xf numFmtId="41" fontId="0" fillId="0" borderId="0" xfId="0" applyNumberFormat="1"/>
    <xf numFmtId="0" fontId="18" fillId="0" borderId="0" xfId="0" applyFont="1"/>
    <xf numFmtId="41" fontId="0" fillId="0" borderId="0" xfId="4" applyFont="1" applyFill="1" applyBorder="1" applyAlignment="1">
      <alignment horizontal="right"/>
    </xf>
    <xf numFmtId="49" fontId="10" fillId="0" borderId="0" xfId="0" applyNumberFormat="1" applyFont="1" applyAlignment="1">
      <alignment horizontal="left"/>
    </xf>
    <xf numFmtId="0" fontId="20" fillId="0" borderId="0" xfId="0" applyFont="1"/>
    <xf numFmtId="43" fontId="6" fillId="0" borderId="0" xfId="23" applyFont="1" applyFill="1" applyAlignment="1"/>
    <xf numFmtId="41" fontId="4" fillId="0" borderId="0" xfId="7" applyNumberFormat="1" applyFont="1" applyFill="1" applyBorder="1" applyAlignment="1"/>
    <xf numFmtId="49" fontId="5" fillId="0" borderId="0" xfId="0" applyNumberFormat="1" applyFont="1"/>
    <xf numFmtId="0" fontId="5" fillId="0" borderId="0" xfId="0" applyFont="1"/>
    <xf numFmtId="49" fontId="21" fillId="0" borderId="0" xfId="0" applyNumberFormat="1" applyFont="1"/>
    <xf numFmtId="43" fontId="0" fillId="0" borderId="0" xfId="23" applyFont="1" applyFill="1" applyAlignment="1"/>
    <xf numFmtId="43" fontId="4" fillId="0" borderId="0" xfId="1" applyFont="1" applyFill="1" applyAlignment="1"/>
    <xf numFmtId="41" fontId="11" fillId="0" borderId="0" xfId="1" applyNumberFormat="1" applyFont="1" applyFill="1" applyAlignment="1"/>
    <xf numFmtId="41" fontId="0" fillId="0" borderId="0" xfId="1" applyNumberFormat="1" applyFont="1" applyFill="1" applyAlignment="1"/>
    <xf numFmtId="41" fontId="11" fillId="0" borderId="1" xfId="1" applyNumberFormat="1" applyFont="1" applyFill="1" applyBorder="1" applyAlignment="1">
      <alignment horizontal="right"/>
    </xf>
    <xf numFmtId="41" fontId="3" fillId="0" borderId="1" xfId="1" applyNumberFormat="1" applyFont="1" applyFill="1" applyBorder="1" applyAlignment="1"/>
    <xf numFmtId="41" fontId="12" fillId="0" borderId="0" xfId="1" applyNumberFormat="1" applyFont="1" applyFill="1" applyAlignment="1"/>
    <xf numFmtId="41" fontId="3" fillId="0" borderId="0" xfId="1" applyNumberFormat="1" applyFont="1" applyFill="1" applyAlignment="1"/>
    <xf numFmtId="41" fontId="0" fillId="0" borderId="1" xfId="0" applyNumberFormat="1" applyBorder="1"/>
    <xf numFmtId="41" fontId="3" fillId="0" borderId="1" xfId="0" applyNumberFormat="1" applyFont="1" applyBorder="1"/>
    <xf numFmtId="41" fontId="3" fillId="0" borderId="0" xfId="0" applyNumberFormat="1" applyFont="1"/>
    <xf numFmtId="41" fontId="3" fillId="0" borderId="3" xfId="0" applyNumberFormat="1" applyFont="1" applyBorder="1"/>
    <xf numFmtId="41" fontId="3" fillId="0" borderId="4" xfId="0" applyNumberFormat="1" applyFont="1" applyBorder="1"/>
    <xf numFmtId="41" fontId="3" fillId="0" borderId="2" xfId="0" applyNumberFormat="1" applyFont="1" applyBorder="1"/>
    <xf numFmtId="41" fontId="4" fillId="0" borderId="0" xfId="2" applyFont="1" applyFill="1" applyAlignment="1">
      <alignment horizontal="right"/>
    </xf>
    <xf numFmtId="41" fontId="4" fillId="0" borderId="1" xfId="2" applyFont="1" applyFill="1" applyBorder="1" applyAlignment="1">
      <alignment horizontal="right"/>
    </xf>
    <xf numFmtId="41" fontId="3" fillId="0" borderId="1" xfId="2" applyFont="1" applyFill="1" applyBorder="1" applyAlignment="1">
      <alignment horizontal="right"/>
    </xf>
    <xf numFmtId="41" fontId="3" fillId="0" borderId="0" xfId="2" applyFont="1" applyFill="1" applyBorder="1" applyAlignment="1">
      <alignment horizontal="right"/>
    </xf>
    <xf numFmtId="41" fontId="0" fillId="0" borderId="0" xfId="2" applyFont="1" applyFill="1" applyAlignment="1">
      <alignment horizontal="right"/>
    </xf>
    <xf numFmtId="41" fontId="3" fillId="0" borderId="3" xfId="2" applyFont="1" applyFill="1" applyBorder="1" applyAlignment="1">
      <alignment horizontal="right"/>
    </xf>
    <xf numFmtId="41" fontId="11" fillId="0" borderId="0" xfId="1" applyNumberFormat="1" applyFont="1" applyFill="1" applyBorder="1" applyAlignment="1">
      <alignment horizontal="right"/>
    </xf>
    <xf numFmtId="49" fontId="15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41" fontId="3" fillId="0" borderId="4" xfId="4" applyFont="1" applyFill="1" applyBorder="1" applyAlignment="1">
      <alignment horizontal="right"/>
    </xf>
    <xf numFmtId="41" fontId="3" fillId="0" borderId="0" xfId="4" applyFont="1" applyFill="1" applyBorder="1" applyAlignment="1">
      <alignment horizontal="right"/>
    </xf>
    <xf numFmtId="49" fontId="10" fillId="0" borderId="0" xfId="0" applyNumberFormat="1" applyFont="1" applyAlignment="1">
      <alignment horizontal="center"/>
    </xf>
    <xf numFmtId="166" fontId="3" fillId="0" borderId="0" xfId="0" applyNumberFormat="1" applyFont="1"/>
    <xf numFmtId="166" fontId="0" fillId="0" borderId="0" xfId="0" applyNumberFormat="1"/>
    <xf numFmtId="43" fontId="0" fillId="0" borderId="0" xfId="1" applyFont="1" applyFill="1" applyAlignment="1"/>
    <xf numFmtId="43" fontId="3" fillId="0" borderId="0" xfId="1" applyFont="1" applyFill="1" applyBorder="1" applyAlignment="1"/>
    <xf numFmtId="166" fontId="3" fillId="0" borderId="0" xfId="1" applyNumberFormat="1" applyFont="1" applyFill="1" applyBorder="1" applyAlignment="1"/>
    <xf numFmtId="166" fontId="3" fillId="0" borderId="0" xfId="1" applyNumberFormat="1" applyFont="1" applyFill="1" applyAlignment="1"/>
    <xf numFmtId="41" fontId="3" fillId="0" borderId="1" xfId="4" applyFont="1" applyFill="1" applyBorder="1" applyAlignment="1">
      <alignment horizontal="right"/>
    </xf>
    <xf numFmtId="49" fontId="0" fillId="0" borderId="0" xfId="0" applyNumberFormat="1" applyAlignment="1">
      <alignment horizontal="center"/>
    </xf>
    <xf numFmtId="0" fontId="14" fillId="0" borderId="0" xfId="0" applyFont="1" applyAlignment="1">
      <alignment horizontal="left"/>
    </xf>
    <xf numFmtId="43" fontId="14" fillId="0" borderId="0" xfId="23" applyFont="1" applyFill="1" applyAlignment="1"/>
    <xf numFmtId="49" fontId="15" fillId="0" borderId="0" xfId="0" applyNumberFormat="1" applyFont="1"/>
    <xf numFmtId="0" fontId="0" fillId="0" borderId="0" xfId="0" applyAlignment="1">
      <alignment horizontal="right"/>
    </xf>
    <xf numFmtId="164" fontId="22" fillId="0" borderId="0" xfId="0" applyNumberFormat="1" applyFont="1" applyAlignment="1">
      <alignment horizontal="center"/>
    </xf>
    <xf numFmtId="41" fontId="0" fillId="0" borderId="1" xfId="0" applyNumberFormat="1" applyBorder="1" applyAlignment="1">
      <alignment horizontal="right"/>
    </xf>
    <xf numFmtId="0" fontId="23" fillId="0" borderId="0" xfId="0" applyFont="1" applyAlignment="1">
      <alignment vertical="top" wrapText="1"/>
    </xf>
    <xf numFmtId="41" fontId="7" fillId="0" borderId="0" xfId="0" applyNumberFormat="1" applyFont="1" applyAlignment="1">
      <alignment horizontal="center"/>
    </xf>
    <xf numFmtId="37" fontId="0" fillId="0" borderId="0" xfId="0" applyNumberFormat="1"/>
    <xf numFmtId="41" fontId="3" fillId="0" borderId="3" xfId="4" applyFont="1" applyFill="1" applyBorder="1" applyAlignment="1">
      <alignment horizontal="right"/>
    </xf>
    <xf numFmtId="41" fontId="0" fillId="0" borderId="3" xfId="0" applyNumberFormat="1" applyBorder="1"/>
    <xf numFmtId="41" fontId="0" fillId="0" borderId="0" xfId="0" applyNumberFormat="1" applyAlignment="1">
      <alignment vertical="center"/>
    </xf>
    <xf numFmtId="43" fontId="4" fillId="0" borderId="0" xfId="1" applyFont="1" applyFill="1" applyBorder="1" applyAlignment="1"/>
    <xf numFmtId="49" fontId="7" fillId="0" borderId="0" xfId="0" applyNumberFormat="1" applyFont="1" applyAlignment="1">
      <alignment horizontal="left"/>
    </xf>
    <xf numFmtId="41" fontId="3" fillId="0" borderId="0" xfId="1" applyNumberFormat="1" applyFont="1" applyFill="1" applyBorder="1" applyAlignment="1"/>
    <xf numFmtId="0" fontId="15" fillId="0" borderId="0" xfId="0" applyFont="1" applyAlignment="1">
      <alignment horizontal="left"/>
    </xf>
    <xf numFmtId="0" fontId="4" fillId="0" borderId="0" xfId="34" applyFont="1" applyAlignment="1">
      <alignment horizontal="center"/>
    </xf>
    <xf numFmtId="0" fontId="3" fillId="0" borderId="0" xfId="34" applyFont="1"/>
    <xf numFmtId="166" fontId="4" fillId="0" borderId="0" xfId="0" applyNumberFormat="1" applyFont="1"/>
    <xf numFmtId="0" fontId="0" fillId="0" borderId="0" xfId="34" applyFont="1" applyAlignment="1">
      <alignment horizontal="center"/>
    </xf>
    <xf numFmtId="0" fontId="10" fillId="0" borderId="0" xfId="0" applyFont="1"/>
    <xf numFmtId="41" fontId="0" fillId="0" borderId="0" xfId="1" applyNumberFormat="1" applyFont="1" applyFill="1" applyBorder="1" applyAlignment="1">
      <alignment horizontal="right"/>
    </xf>
    <xf numFmtId="41" fontId="4" fillId="0" borderId="1" xfId="1" applyNumberFormat="1" applyFont="1" applyFill="1" applyBorder="1" applyAlignment="1">
      <alignment horizontal="right"/>
    </xf>
    <xf numFmtId="41" fontId="4" fillId="0" borderId="0" xfId="0" applyNumberFormat="1" applyFont="1"/>
    <xf numFmtId="166" fontId="4" fillId="0" borderId="0" xfId="1" applyNumberFormat="1" applyFont="1" applyFill="1" applyAlignment="1"/>
    <xf numFmtId="41" fontId="4" fillId="0" borderId="0" xfId="2" applyFont="1" applyFill="1" applyBorder="1" applyAlignment="1">
      <alignment horizontal="right"/>
    </xf>
    <xf numFmtId="41" fontId="0" fillId="0" borderId="1" xfId="4" applyFont="1" applyFill="1" applyBorder="1" applyAlignment="1">
      <alignment horizontal="right"/>
    </xf>
    <xf numFmtId="43" fontId="0" fillId="0" borderId="0" xfId="1" applyFont="1"/>
    <xf numFmtId="166" fontId="0" fillId="0" borderId="0" xfId="1" applyNumberFormat="1" applyFont="1" applyFill="1" applyAlignment="1"/>
    <xf numFmtId="41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25" fillId="0" borderId="0" xfId="34" applyFont="1" applyAlignment="1">
      <alignment horizontal="center"/>
    </xf>
    <xf numFmtId="0" fontId="14" fillId="0" borderId="0" xfId="34" applyFont="1"/>
    <xf numFmtId="41" fontId="4" fillId="0" borderId="0" xfId="4" applyFont="1" applyFill="1" applyBorder="1" applyAlignment="1">
      <alignment horizontal="right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/>
    <xf numFmtId="41" fontId="11" fillId="0" borderId="0" xfId="0" applyNumberFormat="1" applyFont="1"/>
    <xf numFmtId="41" fontId="12" fillId="0" borderId="0" xfId="0" applyNumberFormat="1" applyFont="1"/>
    <xf numFmtId="41" fontId="0" fillId="0" borderId="1" xfId="1" applyNumberFormat="1" applyFont="1" applyFill="1" applyBorder="1" applyAlignment="1"/>
    <xf numFmtId="49" fontId="0" fillId="0" borderId="0" xfId="0" quotePrefix="1" applyNumberFormat="1"/>
    <xf numFmtId="49" fontId="15" fillId="0" borderId="0" xfId="0" applyNumberFormat="1" applyFont="1" applyAlignment="1">
      <alignment horizontal="left"/>
    </xf>
    <xf numFmtId="41" fontId="4" fillId="0" borderId="0" xfId="1" applyNumberFormat="1" applyFont="1" applyFill="1" applyBorder="1" applyAlignment="1">
      <alignment horizontal="right"/>
    </xf>
    <xf numFmtId="41" fontId="4" fillId="0" borderId="0" xfId="1" applyNumberFormat="1" applyFont="1" applyFill="1" applyAlignment="1"/>
    <xf numFmtId="41" fontId="4" fillId="0" borderId="0" xfId="1" applyNumberFormat="1" applyFont="1" applyFill="1"/>
    <xf numFmtId="3" fontId="4" fillId="0" borderId="0" xfId="0" applyNumberFormat="1" applyFont="1" applyAlignment="1">
      <alignment vertical="center" wrapText="1"/>
    </xf>
    <xf numFmtId="164" fontId="4" fillId="0" borderId="0" xfId="0" applyNumberFormat="1" applyFont="1"/>
    <xf numFmtId="41" fontId="4" fillId="0" borderId="1" xfId="4" applyFont="1" applyFill="1" applyBorder="1" applyAlignment="1">
      <alignment horizontal="right"/>
    </xf>
    <xf numFmtId="41" fontId="4" fillId="0" borderId="0" xfId="1" applyNumberFormat="1" applyFont="1" applyFill="1" applyBorder="1" applyAlignment="1">
      <alignment vertical="center"/>
    </xf>
    <xf numFmtId="41" fontId="4" fillId="0" borderId="0" xfId="0" applyNumberFormat="1" applyFont="1" applyAlignment="1">
      <alignment vertical="center"/>
    </xf>
    <xf numFmtId="41" fontId="0" fillId="0" borderId="0" xfId="0" applyNumberFormat="1" applyAlignment="1">
      <alignment horizontal="center"/>
    </xf>
    <xf numFmtId="41" fontId="12" fillId="0" borderId="0" xfId="1" applyNumberFormat="1" applyFont="1" applyFill="1" applyBorder="1" applyAlignment="1">
      <alignment horizontal="right"/>
    </xf>
    <xf numFmtId="41" fontId="26" fillId="0" borderId="0" xfId="0" applyNumberFormat="1" applyFont="1"/>
    <xf numFmtId="0" fontId="26" fillId="0" borderId="0" xfId="0" applyFont="1"/>
    <xf numFmtId="49" fontId="0" fillId="0" borderId="0" xfId="0" applyNumberFormat="1" applyAlignment="1">
      <alignment horizontal="left" indent="1"/>
    </xf>
    <xf numFmtId="49" fontId="3" fillId="0" borderId="0" xfId="0" applyNumberFormat="1" applyFont="1" applyAlignment="1">
      <alignment vertical="center"/>
    </xf>
    <xf numFmtId="167" fontId="3" fillId="0" borderId="3" xfId="0" applyNumberFormat="1" applyFont="1" applyBorder="1"/>
    <xf numFmtId="167" fontId="3" fillId="0" borderId="0" xfId="0" applyNumberFormat="1" applyFont="1"/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34" applyFont="1" applyAlignment="1">
      <alignment horizontal="center"/>
    </xf>
    <xf numFmtId="0" fontId="4" fillId="0" borderId="0" xfId="34" applyFont="1" applyAlignment="1">
      <alignment horizontal="center"/>
    </xf>
    <xf numFmtId="41" fontId="0" fillId="0" borderId="0" xfId="0" applyNumberFormat="1" applyFill="1"/>
    <xf numFmtId="49" fontId="0" fillId="0" borderId="0" xfId="0" applyNumberFormat="1" applyFill="1"/>
    <xf numFmtId="41" fontId="0" fillId="0" borderId="0" xfId="0" applyNumberFormat="1" applyFont="1"/>
    <xf numFmtId="49" fontId="5" fillId="0" borderId="0" xfId="0" applyNumberFormat="1" applyFont="1" applyAlignment="1">
      <alignment horizontal="left"/>
    </xf>
    <xf numFmtId="0" fontId="14" fillId="0" borderId="0" xfId="34" applyFont="1" applyAlignment="1">
      <alignment horizontal="center"/>
    </xf>
    <xf numFmtId="49" fontId="25" fillId="0" borderId="0" xfId="0" applyNumberFormat="1" applyFont="1" applyAlignment="1">
      <alignment horizontal="center"/>
    </xf>
    <xf numFmtId="0" fontId="5" fillId="0" borderId="0" xfId="34" applyFont="1"/>
    <xf numFmtId="166" fontId="5" fillId="0" borderId="0" xfId="34" applyNumberFormat="1" applyFont="1"/>
    <xf numFmtId="43" fontId="14" fillId="0" borderId="0" xfId="34" applyNumberFormat="1" applyFont="1"/>
    <xf numFmtId="0" fontId="27" fillId="0" borderId="0" xfId="0" applyFont="1"/>
    <xf numFmtId="166" fontId="14" fillId="0" borderId="0" xfId="34" applyNumberFormat="1" applyFont="1"/>
    <xf numFmtId="41" fontId="14" fillId="0" borderId="0" xfId="34" applyNumberFormat="1" applyFont="1"/>
    <xf numFmtId="41" fontId="14" fillId="0" borderId="1" xfId="1" applyNumberFormat="1" applyFont="1" applyFill="1" applyBorder="1" applyAlignment="1">
      <alignment horizontal="right"/>
    </xf>
    <xf numFmtId="41" fontId="14" fillId="0" borderId="0" xfId="1" applyNumberFormat="1" applyFont="1" applyFill="1" applyAlignment="1">
      <alignment horizontal="right"/>
    </xf>
    <xf numFmtId="37" fontId="14" fillId="0" borderId="0" xfId="0" applyNumberFormat="1" applyFont="1" applyAlignment="1">
      <alignment horizontal="right"/>
    </xf>
    <xf numFmtId="41" fontId="14" fillId="0" borderId="0" xfId="1" applyNumberFormat="1" applyFont="1" applyFill="1" applyBorder="1" applyAlignment="1">
      <alignment horizontal="right"/>
    </xf>
    <xf numFmtId="41" fontId="5" fillId="0" borderId="4" xfId="34" applyNumberFormat="1" applyFont="1" applyBorder="1"/>
    <xf numFmtId="41" fontId="5" fillId="0" borderId="0" xfId="34" applyNumberFormat="1" applyFont="1"/>
    <xf numFmtId="166" fontId="5" fillId="0" borderId="4" xfId="34" applyNumberFormat="1" applyFont="1" applyBorder="1"/>
    <xf numFmtId="166" fontId="14" fillId="0" borderId="0" xfId="1" applyNumberFormat="1" applyFont="1" applyFill="1" applyBorder="1" applyAlignment="1">
      <alignment horizontal="right"/>
    </xf>
    <xf numFmtId="166" fontId="5" fillId="0" borderId="3" xfId="34" applyNumberFormat="1" applyFont="1" applyBorder="1"/>
    <xf numFmtId="43" fontId="14" fillId="0" borderId="0" xfId="1" applyFont="1" applyFill="1" applyBorder="1" applyAlignment="1">
      <alignment horizontal="right"/>
    </xf>
    <xf numFmtId="41" fontId="14" fillId="0" borderId="0" xfId="1" applyNumberFormat="1" applyFont="1"/>
    <xf numFmtId="41" fontId="5" fillId="0" borderId="4" xfId="1" applyNumberFormat="1" applyFont="1" applyBorder="1" applyAlignment="1">
      <alignment horizontal="left"/>
    </xf>
    <xf numFmtId="43" fontId="5" fillId="0" borderId="0" xfId="1" applyFont="1"/>
    <xf numFmtId="41" fontId="5" fillId="0" borderId="4" xfId="1" applyNumberFormat="1" applyFont="1" applyBorder="1"/>
    <xf numFmtId="166" fontId="0" fillId="0" borderId="0" xfId="1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1" xfId="34" applyFont="1" applyBorder="1" applyAlignment="1">
      <alignment horizontal="center"/>
    </xf>
    <xf numFmtId="0" fontId="14" fillId="0" borderId="0" xfId="34" applyFont="1" applyAlignment="1">
      <alignment horizontal="center"/>
    </xf>
    <xf numFmtId="0" fontId="25" fillId="0" borderId="0" xfId="34" applyFont="1" applyAlignment="1">
      <alignment horizontal="center"/>
    </xf>
    <xf numFmtId="0" fontId="5" fillId="0" borderId="0" xfId="34" applyFont="1" applyAlignment="1">
      <alignment horizontal="center"/>
    </xf>
    <xf numFmtId="0" fontId="0" fillId="0" borderId="1" xfId="0" applyBorder="1" applyAlignment="1">
      <alignment horizontal="center"/>
    </xf>
  </cellXfs>
  <cellStyles count="38">
    <cellStyle name="Comma" xfId="1" builtinId="3"/>
    <cellStyle name="Comma [0]" xfId="2" builtinId="6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omma [0] 3 2" xfId="6" xr:uid="{00000000-0005-0000-0000-000005000000}"/>
    <cellStyle name="Comma 10" xfId="7" xr:uid="{00000000-0005-0000-0000-000006000000}"/>
    <cellStyle name="Comma 11" xfId="8" xr:uid="{00000000-0005-0000-0000-000007000000}"/>
    <cellStyle name="Comma 12" xfId="9" xr:uid="{00000000-0005-0000-0000-000008000000}"/>
    <cellStyle name="Comma 13" xfId="10" xr:uid="{00000000-0005-0000-0000-000009000000}"/>
    <cellStyle name="Comma 14" xfId="11" xr:uid="{00000000-0005-0000-0000-00000A000000}"/>
    <cellStyle name="Comma 15" xfId="12" xr:uid="{00000000-0005-0000-0000-00000B000000}"/>
    <cellStyle name="Comma 15 2" xfId="13" xr:uid="{00000000-0005-0000-0000-00000C000000}"/>
    <cellStyle name="Comma 16" xfId="14" xr:uid="{00000000-0005-0000-0000-00000D000000}"/>
    <cellStyle name="Comma 16 2" xfId="15" xr:uid="{00000000-0005-0000-0000-00000E000000}"/>
    <cellStyle name="Comma 17" xfId="16" xr:uid="{00000000-0005-0000-0000-00000F000000}"/>
    <cellStyle name="Comma 17 2" xfId="17" xr:uid="{00000000-0005-0000-0000-000010000000}"/>
    <cellStyle name="Comma 18" xfId="18" xr:uid="{00000000-0005-0000-0000-000011000000}"/>
    <cellStyle name="Comma 18 2" xfId="19" xr:uid="{00000000-0005-0000-0000-000012000000}"/>
    <cellStyle name="Comma 19" xfId="20" xr:uid="{00000000-0005-0000-0000-000013000000}"/>
    <cellStyle name="Comma 19 2" xfId="21" xr:uid="{00000000-0005-0000-0000-000014000000}"/>
    <cellStyle name="Comma 2" xfId="22" xr:uid="{00000000-0005-0000-0000-000015000000}"/>
    <cellStyle name="Comma 2 2" xfId="23" xr:uid="{00000000-0005-0000-0000-000016000000}"/>
    <cellStyle name="Comma 20" xfId="35" xr:uid="{845C0ECA-8E6D-4945-B6DD-A9D3A525C033}"/>
    <cellStyle name="Comma 3" xfId="24" xr:uid="{00000000-0005-0000-0000-000017000000}"/>
    <cellStyle name="Comma 4" xfId="25" xr:uid="{00000000-0005-0000-0000-000018000000}"/>
    <cellStyle name="Comma 5" xfId="26" xr:uid="{00000000-0005-0000-0000-000019000000}"/>
    <cellStyle name="Comma 6" xfId="27" xr:uid="{00000000-0005-0000-0000-00001A000000}"/>
    <cellStyle name="Comma 7" xfId="28" xr:uid="{00000000-0005-0000-0000-00001B000000}"/>
    <cellStyle name="Comma 8" xfId="29" xr:uid="{00000000-0005-0000-0000-00001C000000}"/>
    <cellStyle name="Comma 9" xfId="30" xr:uid="{00000000-0005-0000-0000-00001D000000}"/>
    <cellStyle name="Normal" xfId="0" builtinId="0"/>
    <cellStyle name="Normal 17" xfId="36" xr:uid="{31BA77BF-C842-4E24-95F3-80CA1B639CED}"/>
    <cellStyle name="Normal 19 2" xfId="37" xr:uid="{AA5589FE-7E0E-41C3-967B-C57BCB5CCB74}"/>
    <cellStyle name="Normal 2" xfId="31" xr:uid="{00000000-0005-0000-0000-00001F000000}"/>
    <cellStyle name="Normal 2 2" xfId="34" xr:uid="{1391804D-713F-44C7-9134-87F71DCCED70}"/>
    <cellStyle name="Normal 3" xfId="32" xr:uid="{00000000-0005-0000-0000-000020000000}"/>
    <cellStyle name="Percent 2" xfId="33" xr:uid="{00000000-0005-0000-0000-000021000000}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85"/>
  <sheetViews>
    <sheetView showGridLines="0" view="pageBreakPreview" topLeftCell="A24" zoomScale="81" zoomScaleNormal="70" zoomScaleSheetLayoutView="55" workbookViewId="0">
      <selection activeCell="L80" sqref="L80"/>
    </sheetView>
  </sheetViews>
  <sheetFormatPr defaultColWidth="9.1796875" defaultRowHeight="15" x14ac:dyDescent="0.35"/>
  <cols>
    <col min="1" max="1" width="43.26953125" style="8" customWidth="1"/>
    <col min="2" max="2" width="8.54296875" style="5" customWidth="1"/>
    <col min="3" max="3" width="14.26953125" customWidth="1"/>
    <col min="4" max="4" width="1.26953125" customWidth="1"/>
    <col min="5" max="5" width="14.26953125" style="22" customWidth="1"/>
    <col min="6" max="6" width="1.26953125" customWidth="1"/>
    <col min="7" max="7" width="14.26953125" customWidth="1"/>
    <col min="8" max="8" width="1.26953125" customWidth="1"/>
    <col min="9" max="9" width="14.26953125" style="22" customWidth="1"/>
    <col min="12" max="12" width="10" bestFit="1" customWidth="1"/>
  </cols>
  <sheetData>
    <row r="1" spans="1:13" s="17" customFormat="1" ht="20.25" customHeight="1" x14ac:dyDescent="0.4">
      <c r="A1" s="25" t="s">
        <v>0</v>
      </c>
      <c r="B1" s="29"/>
      <c r="C1" s="29"/>
      <c r="D1" s="29"/>
      <c r="E1" s="29"/>
      <c r="F1" s="29"/>
    </row>
    <row r="2" spans="1:13" s="4" customFormat="1" ht="20.25" customHeight="1" x14ac:dyDescent="0.35">
      <c r="A2" s="106" t="s">
        <v>1</v>
      </c>
      <c r="B2" s="7"/>
      <c r="G2" s="154"/>
      <c r="H2" s="154"/>
      <c r="I2" s="154"/>
    </row>
    <row r="3" spans="1:13" ht="20.25" customHeight="1" x14ac:dyDescent="0.3">
      <c r="A3" s="3"/>
      <c r="E3"/>
      <c r="I3"/>
    </row>
    <row r="4" spans="1:13" ht="20.25" customHeight="1" x14ac:dyDescent="0.3">
      <c r="C4" s="155" t="s">
        <v>2</v>
      </c>
      <c r="D4" s="155"/>
      <c r="E4" s="155"/>
      <c r="F4" s="9"/>
      <c r="G4" s="155" t="s">
        <v>3</v>
      </c>
      <c r="H4" s="155"/>
      <c r="I4" s="155"/>
    </row>
    <row r="5" spans="1:13" ht="20.25" customHeight="1" x14ac:dyDescent="0.3">
      <c r="C5" s="155" t="s">
        <v>4</v>
      </c>
      <c r="D5" s="155"/>
      <c r="E5" s="155"/>
      <c r="F5" s="9"/>
      <c r="G5" s="155" t="s">
        <v>4</v>
      </c>
      <c r="H5" s="155"/>
      <c r="I5" s="155"/>
    </row>
    <row r="6" spans="1:13" ht="20.25" customHeight="1" x14ac:dyDescent="0.3">
      <c r="C6" s="65" t="s">
        <v>212</v>
      </c>
      <c r="D6" s="65"/>
      <c r="E6" s="65" t="s">
        <v>5</v>
      </c>
      <c r="F6" s="54"/>
      <c r="G6" s="65" t="s">
        <v>212</v>
      </c>
      <c r="H6" s="65"/>
      <c r="I6" s="65" t="s">
        <v>5</v>
      </c>
    </row>
    <row r="7" spans="1:13" ht="20.25" customHeight="1" x14ac:dyDescent="0.3">
      <c r="A7" s="106" t="s">
        <v>6</v>
      </c>
      <c r="B7" s="2" t="s">
        <v>7</v>
      </c>
      <c r="C7" s="65" t="s">
        <v>8</v>
      </c>
      <c r="D7" s="65"/>
      <c r="E7" s="65" t="s">
        <v>9</v>
      </c>
      <c r="F7" s="65"/>
      <c r="G7" s="65" t="s">
        <v>8</v>
      </c>
      <c r="H7" s="65"/>
      <c r="I7" s="65" t="s">
        <v>9</v>
      </c>
    </row>
    <row r="8" spans="1:13" ht="20.25" customHeight="1" x14ac:dyDescent="0.3">
      <c r="A8" s="106"/>
      <c r="C8" s="14" t="s">
        <v>10</v>
      </c>
      <c r="D8" s="14"/>
      <c r="E8" s="65"/>
      <c r="F8" s="14"/>
      <c r="G8" s="14" t="s">
        <v>10</v>
      </c>
      <c r="H8" s="14"/>
      <c r="I8" s="65"/>
    </row>
    <row r="9" spans="1:13" ht="20.25" customHeight="1" x14ac:dyDescent="0.3">
      <c r="A9" s="1"/>
      <c r="C9" s="156" t="s">
        <v>11</v>
      </c>
      <c r="D9" s="156"/>
      <c r="E9" s="156"/>
      <c r="F9" s="156"/>
      <c r="G9" s="156"/>
      <c r="H9" s="156"/>
      <c r="I9" s="156"/>
    </row>
    <row r="10" spans="1:13" ht="20.25" customHeight="1" x14ac:dyDescent="0.3">
      <c r="A10" s="11" t="s">
        <v>12</v>
      </c>
      <c r="B10" s="2"/>
      <c r="C10" s="100"/>
      <c r="D10" s="100"/>
      <c r="E10" s="100"/>
      <c r="F10" s="12"/>
      <c r="G10" s="12"/>
      <c r="H10" s="12"/>
      <c r="I10" s="12"/>
    </row>
    <row r="11" spans="1:13" ht="20.25" customHeight="1" x14ac:dyDescent="0.3">
      <c r="A11" s="8" t="s">
        <v>13</v>
      </c>
      <c r="B11" s="2"/>
      <c r="C11" s="107">
        <v>126849</v>
      </c>
      <c r="D11" s="33"/>
      <c r="E11" s="107">
        <v>190800</v>
      </c>
      <c r="F11" s="108"/>
      <c r="G11" s="109">
        <v>119489</v>
      </c>
      <c r="H11" s="108"/>
      <c r="I11" s="109">
        <v>184786</v>
      </c>
    </row>
    <row r="12" spans="1:13" ht="20.25" customHeight="1" x14ac:dyDescent="0.3">
      <c r="A12" s="8" t="s">
        <v>14</v>
      </c>
      <c r="B12" s="2" t="s">
        <v>15</v>
      </c>
      <c r="C12" s="107">
        <v>1158767</v>
      </c>
      <c r="D12" s="33"/>
      <c r="E12" s="107">
        <v>894036</v>
      </c>
      <c r="F12" s="108"/>
      <c r="G12" s="109">
        <v>1154422</v>
      </c>
      <c r="H12" s="108"/>
      <c r="I12" s="107">
        <v>882549</v>
      </c>
    </row>
    <row r="13" spans="1:13" ht="20.25" customHeight="1" x14ac:dyDescent="0.3">
      <c r="A13" s="8" t="s">
        <v>16</v>
      </c>
      <c r="B13" s="2" t="s">
        <v>17</v>
      </c>
      <c r="C13" s="51">
        <v>27505</v>
      </c>
      <c r="D13" s="33"/>
      <c r="E13" s="51">
        <v>24652</v>
      </c>
      <c r="F13" s="108"/>
      <c r="G13" s="109">
        <v>24338</v>
      </c>
      <c r="H13" s="108"/>
      <c r="I13" s="51">
        <v>16787</v>
      </c>
      <c r="K13" s="110"/>
      <c r="M13" s="110"/>
    </row>
    <row r="14" spans="1:13" ht="20.25" hidden="1" customHeight="1" x14ac:dyDescent="0.3">
      <c r="A14" s="8" t="s">
        <v>18</v>
      </c>
      <c r="B14" s="2">
        <v>2</v>
      </c>
      <c r="C14" s="116"/>
      <c r="D14" s="33"/>
      <c r="E14" s="107">
        <v>0</v>
      </c>
      <c r="F14" s="108"/>
      <c r="G14" s="109">
        <v>0</v>
      </c>
      <c r="H14" s="108"/>
      <c r="I14" s="87" t="s">
        <v>19</v>
      </c>
      <c r="K14" s="110"/>
      <c r="M14" s="110"/>
    </row>
    <row r="15" spans="1:13" ht="20.25" customHeight="1" x14ac:dyDescent="0.3">
      <c r="A15" s="8" t="s">
        <v>20</v>
      </c>
      <c r="B15" s="2">
        <v>2</v>
      </c>
      <c r="C15" s="51">
        <v>0</v>
      </c>
      <c r="D15" s="33"/>
      <c r="E15" s="107">
        <v>0</v>
      </c>
      <c r="F15" s="108"/>
      <c r="G15" s="109">
        <v>336699</v>
      </c>
      <c r="H15" s="108"/>
      <c r="I15" s="107">
        <v>354599</v>
      </c>
      <c r="K15" s="110"/>
      <c r="M15" s="110"/>
    </row>
    <row r="16" spans="1:13" ht="20.25" customHeight="1" x14ac:dyDescent="0.3">
      <c r="A16" s="8" t="s">
        <v>21</v>
      </c>
      <c r="B16" s="2">
        <v>4</v>
      </c>
      <c r="C16" s="51">
        <v>1122780</v>
      </c>
      <c r="D16" s="33"/>
      <c r="E16" s="107">
        <v>1212962</v>
      </c>
      <c r="F16" s="108"/>
      <c r="G16" s="51">
        <v>1122780</v>
      </c>
      <c r="H16" s="108"/>
      <c r="I16" s="107">
        <v>1212962</v>
      </c>
      <c r="K16" s="110"/>
      <c r="M16" s="110"/>
    </row>
    <row r="17" spans="1:11" ht="20.25" customHeight="1" x14ac:dyDescent="0.3">
      <c r="A17" s="8" t="s">
        <v>22</v>
      </c>
      <c r="B17" s="2" t="s">
        <v>17</v>
      </c>
      <c r="C17" s="35">
        <v>186374</v>
      </c>
      <c r="D17" s="33"/>
      <c r="E17" s="88">
        <v>60529</v>
      </c>
      <c r="F17" s="108"/>
      <c r="G17" s="88">
        <v>186374</v>
      </c>
      <c r="H17" s="108"/>
      <c r="I17" s="88">
        <v>60529</v>
      </c>
    </row>
    <row r="18" spans="1:11" ht="20.25" hidden="1" customHeight="1" x14ac:dyDescent="0.3">
      <c r="A18" s="8" t="s">
        <v>23</v>
      </c>
      <c r="B18" s="2"/>
      <c r="C18" s="35">
        <v>0</v>
      </c>
      <c r="D18" s="33"/>
      <c r="E18" s="88">
        <v>60529</v>
      </c>
      <c r="F18" s="108"/>
      <c r="G18" s="88">
        <v>0</v>
      </c>
      <c r="H18" s="108"/>
      <c r="I18" s="88">
        <v>0</v>
      </c>
    </row>
    <row r="19" spans="1:11" ht="20.25" customHeight="1" x14ac:dyDescent="0.3">
      <c r="A19" s="3" t="s">
        <v>24</v>
      </c>
      <c r="B19" s="2"/>
      <c r="C19" s="36">
        <f>SUM(C11:C18)</f>
        <v>2622275</v>
      </c>
      <c r="D19" s="37"/>
      <c r="E19" s="36">
        <f>SUM(E11:E17)</f>
        <v>2382979</v>
      </c>
      <c r="F19" s="38"/>
      <c r="G19" s="36">
        <f>SUM(G11:G17)</f>
        <v>2944102</v>
      </c>
      <c r="H19" s="38"/>
      <c r="I19" s="36">
        <f>SUM(I11:I18)</f>
        <v>2712212</v>
      </c>
    </row>
    <row r="20" spans="1:11" ht="20.25" customHeight="1" x14ac:dyDescent="0.3">
      <c r="B20" s="2"/>
      <c r="C20" s="101"/>
      <c r="D20" s="101"/>
      <c r="E20" s="111"/>
      <c r="F20" s="111"/>
      <c r="G20" s="111"/>
      <c r="H20" s="111"/>
      <c r="I20" s="111"/>
    </row>
    <row r="21" spans="1:11" ht="20.25" customHeight="1" x14ac:dyDescent="0.3">
      <c r="A21" s="11" t="s">
        <v>25</v>
      </c>
      <c r="B21" s="2"/>
      <c r="C21" s="101"/>
      <c r="D21" s="101"/>
      <c r="E21" s="111"/>
      <c r="F21" s="111"/>
      <c r="G21" s="111"/>
      <c r="H21" s="111"/>
      <c r="I21" s="111"/>
    </row>
    <row r="22" spans="1:11" ht="20.25" hidden="1" customHeight="1" x14ac:dyDescent="0.3">
      <c r="A22" s="16" t="s">
        <v>26</v>
      </c>
      <c r="B22" s="2">
        <v>2</v>
      </c>
      <c r="C22" s="56">
        <v>0</v>
      </c>
      <c r="D22" s="101"/>
      <c r="E22" s="99">
        <v>0</v>
      </c>
      <c r="F22" s="111"/>
      <c r="G22" s="56">
        <v>0</v>
      </c>
      <c r="H22" s="111"/>
      <c r="I22" s="99">
        <v>0</v>
      </c>
    </row>
    <row r="23" spans="1:11" ht="20.25" customHeight="1" x14ac:dyDescent="0.3">
      <c r="A23" s="16" t="s">
        <v>27</v>
      </c>
      <c r="B23" s="2"/>
      <c r="C23" s="99">
        <v>0</v>
      </c>
      <c r="D23" s="103"/>
      <c r="E23" s="99">
        <v>0</v>
      </c>
      <c r="F23" s="41"/>
      <c r="G23" s="99">
        <v>87453</v>
      </c>
      <c r="H23" s="89"/>
      <c r="I23" s="99">
        <v>87453</v>
      </c>
    </row>
    <row r="24" spans="1:11" ht="20.25" customHeight="1" x14ac:dyDescent="0.3">
      <c r="A24" s="16" t="s">
        <v>28</v>
      </c>
      <c r="B24" s="2"/>
      <c r="C24" s="99">
        <v>851743</v>
      </c>
      <c r="D24" s="102"/>
      <c r="E24" s="99">
        <v>837308</v>
      </c>
      <c r="F24" s="89"/>
      <c r="G24" s="99">
        <v>460930</v>
      </c>
      <c r="H24" s="89"/>
      <c r="I24" s="99">
        <v>460930</v>
      </c>
    </row>
    <row r="25" spans="1:11" ht="20.25" hidden="1" customHeight="1" x14ac:dyDescent="0.3">
      <c r="A25" s="8" t="s">
        <v>29</v>
      </c>
      <c r="B25" s="2"/>
      <c r="C25" s="23"/>
      <c r="D25" s="102"/>
      <c r="E25" s="99"/>
      <c r="F25" s="89"/>
      <c r="G25" s="99"/>
      <c r="H25" s="89"/>
      <c r="I25" s="99">
        <v>0</v>
      </c>
    </row>
    <row r="26" spans="1:11" ht="20.25" hidden="1" customHeight="1" x14ac:dyDescent="0.3">
      <c r="A26" s="8" t="s">
        <v>234</v>
      </c>
      <c r="B26" s="2"/>
      <c r="C26" s="23">
        <v>0</v>
      </c>
      <c r="D26" s="102"/>
      <c r="E26" s="107">
        <v>0</v>
      </c>
      <c r="F26" s="89"/>
      <c r="G26" s="107">
        <v>0</v>
      </c>
      <c r="H26" s="89"/>
      <c r="I26" s="107">
        <v>0</v>
      </c>
    </row>
    <row r="27" spans="1:11" ht="20.25" customHeight="1" x14ac:dyDescent="0.3">
      <c r="A27" s="8" t="s">
        <v>30</v>
      </c>
      <c r="B27" s="2" t="s">
        <v>31</v>
      </c>
      <c r="C27" s="23">
        <v>944430</v>
      </c>
      <c r="D27" s="102"/>
      <c r="E27" s="99">
        <v>988140</v>
      </c>
      <c r="F27" s="89"/>
      <c r="G27" s="99">
        <v>561397</v>
      </c>
      <c r="H27" s="89"/>
      <c r="I27" s="99">
        <v>586848</v>
      </c>
      <c r="K27" s="21"/>
    </row>
    <row r="28" spans="1:11" ht="20.25" customHeight="1" x14ac:dyDescent="0.3">
      <c r="A28" s="8" t="s">
        <v>32</v>
      </c>
      <c r="B28" s="2"/>
      <c r="C28" s="99">
        <v>56702</v>
      </c>
      <c r="D28" s="102"/>
      <c r="E28" s="99">
        <v>59653</v>
      </c>
      <c r="F28" s="89"/>
      <c r="G28" s="99">
        <v>73306</v>
      </c>
      <c r="H28" s="89"/>
      <c r="I28" s="99">
        <v>81657</v>
      </c>
    </row>
    <row r="29" spans="1:11" ht="20.25" customHeight="1" x14ac:dyDescent="0.3">
      <c r="A29" s="8" t="s">
        <v>33</v>
      </c>
      <c r="B29" s="2"/>
      <c r="C29" s="23">
        <v>13029</v>
      </c>
      <c r="D29" s="102"/>
      <c r="E29" s="99">
        <v>13272</v>
      </c>
      <c r="F29" s="89"/>
      <c r="G29" s="99">
        <v>13029</v>
      </c>
      <c r="H29" s="89"/>
      <c r="I29" s="99">
        <v>13272</v>
      </c>
    </row>
    <row r="30" spans="1:11" ht="20.25" customHeight="1" x14ac:dyDescent="0.3">
      <c r="A30" s="8" t="s">
        <v>34</v>
      </c>
      <c r="B30" s="2"/>
      <c r="C30" s="23">
        <v>33878</v>
      </c>
      <c r="D30" s="102"/>
      <c r="E30" s="99">
        <v>41540</v>
      </c>
      <c r="F30" s="89"/>
      <c r="G30" s="99">
        <v>39084</v>
      </c>
      <c r="H30" s="89"/>
      <c r="I30" s="99">
        <v>38050</v>
      </c>
    </row>
    <row r="31" spans="1:11" ht="20.25" customHeight="1" x14ac:dyDescent="0.3">
      <c r="A31" s="8" t="s">
        <v>35</v>
      </c>
      <c r="B31" s="2"/>
      <c r="C31" s="92">
        <v>68597</v>
      </c>
      <c r="D31" s="102"/>
      <c r="E31" s="92">
        <v>67079</v>
      </c>
      <c r="F31" s="89"/>
      <c r="G31" s="112">
        <v>60801</v>
      </c>
      <c r="H31" s="89"/>
      <c r="I31" s="92">
        <v>60329</v>
      </c>
    </row>
    <row r="32" spans="1:11" ht="20.25" customHeight="1" x14ac:dyDescent="0.3">
      <c r="A32" s="3" t="s">
        <v>36</v>
      </c>
      <c r="B32" s="10"/>
      <c r="C32" s="40">
        <f>SUM(C22:C31)</f>
        <v>1968379</v>
      </c>
      <c r="D32" s="103"/>
      <c r="E32" s="40">
        <f>SUM(E22:E31)</f>
        <v>2006992</v>
      </c>
      <c r="F32" s="41"/>
      <c r="G32" s="40">
        <f>SUM(G22:H31)</f>
        <v>1296000</v>
      </c>
      <c r="H32" s="41"/>
      <c r="I32" s="40">
        <f>SUM(I22:I31)</f>
        <v>1328539</v>
      </c>
    </row>
    <row r="33" spans="1:9" ht="20.25" customHeight="1" x14ac:dyDescent="0.3">
      <c r="B33" s="2"/>
      <c r="C33" s="101"/>
      <c r="D33" s="101"/>
      <c r="E33" s="101"/>
      <c r="F33" s="12"/>
      <c r="G33" s="12"/>
      <c r="H33" s="12"/>
      <c r="I33" s="12"/>
    </row>
    <row r="34" spans="1:9" ht="20.25" customHeight="1" thickBot="1" x14ac:dyDescent="0.35">
      <c r="A34" s="3" t="s">
        <v>37</v>
      </c>
      <c r="B34" s="2"/>
      <c r="C34" s="42">
        <f>C19+C32</f>
        <v>4590654</v>
      </c>
      <c r="D34" s="103"/>
      <c r="E34" s="42">
        <f>E19+E32</f>
        <v>4389971</v>
      </c>
      <c r="F34" s="41"/>
      <c r="G34" s="42">
        <f>G19+G32</f>
        <v>4240102</v>
      </c>
      <c r="H34" s="41"/>
      <c r="I34" s="42">
        <f>I19+I32</f>
        <v>4040751</v>
      </c>
    </row>
    <row r="35" spans="1:9" ht="20.25" customHeight="1" thickTop="1" x14ac:dyDescent="0.3">
      <c r="C35" s="12"/>
      <c r="D35" s="12"/>
      <c r="E35" s="12"/>
      <c r="F35" s="12"/>
      <c r="G35" s="12"/>
      <c r="H35" s="12"/>
      <c r="I35" s="12"/>
    </row>
    <row r="36" spans="1:9" s="17" customFormat="1" ht="20.25" customHeight="1" x14ac:dyDescent="0.4">
      <c r="A36" s="25" t="str">
        <f>$A$1</f>
        <v>THE STEEL PUBLIC COMPANY LIMITED and its Subsidiaries</v>
      </c>
      <c r="B36" s="29"/>
      <c r="C36" s="29"/>
      <c r="D36" s="29"/>
      <c r="E36" s="29"/>
      <c r="F36" s="29"/>
    </row>
    <row r="37" spans="1:9" s="4" customFormat="1" ht="20.25" customHeight="1" x14ac:dyDescent="0.35">
      <c r="A37" s="106" t="s">
        <v>1</v>
      </c>
      <c r="B37" s="7"/>
      <c r="G37" s="154"/>
      <c r="H37" s="154"/>
      <c r="I37" s="154"/>
    </row>
    <row r="38" spans="1:9" ht="20.25" customHeight="1" x14ac:dyDescent="0.3">
      <c r="A38" s="3"/>
      <c r="E38"/>
      <c r="I38"/>
    </row>
    <row r="39" spans="1:9" ht="18.649999999999999" customHeight="1" x14ac:dyDescent="0.3">
      <c r="A39" s="3"/>
      <c r="C39" s="155" t="s">
        <v>2</v>
      </c>
      <c r="D39" s="155"/>
      <c r="E39" s="155"/>
      <c r="F39" s="9"/>
      <c r="G39" s="155" t="s">
        <v>3</v>
      </c>
      <c r="H39" s="155"/>
      <c r="I39" s="155"/>
    </row>
    <row r="40" spans="1:9" ht="18.649999999999999" customHeight="1" x14ac:dyDescent="0.3">
      <c r="A40" s="3"/>
      <c r="C40" s="155" t="s">
        <v>4</v>
      </c>
      <c r="D40" s="155"/>
      <c r="E40" s="155"/>
      <c r="F40" s="9"/>
      <c r="G40" s="155" t="s">
        <v>4</v>
      </c>
      <c r="H40" s="155"/>
      <c r="I40" s="155"/>
    </row>
    <row r="41" spans="1:9" ht="18.649999999999999" customHeight="1" x14ac:dyDescent="0.3">
      <c r="A41" s="3"/>
      <c r="C41" s="65" t="s">
        <v>212</v>
      </c>
      <c r="D41" s="65"/>
      <c r="E41" s="65" t="s">
        <v>5</v>
      </c>
      <c r="F41" s="54"/>
      <c r="G41" s="65" t="s">
        <v>212</v>
      </c>
      <c r="H41" s="65"/>
      <c r="I41" s="65" t="s">
        <v>5</v>
      </c>
    </row>
    <row r="42" spans="1:9" ht="18.649999999999999" customHeight="1" x14ac:dyDescent="0.3">
      <c r="A42" s="106" t="s">
        <v>38</v>
      </c>
      <c r="B42" s="2" t="s">
        <v>7</v>
      </c>
      <c r="C42" s="65" t="s">
        <v>8</v>
      </c>
      <c r="D42" s="65"/>
      <c r="E42" s="65" t="s">
        <v>9</v>
      </c>
      <c r="F42" s="65"/>
      <c r="G42" s="65" t="s">
        <v>8</v>
      </c>
      <c r="H42" s="65"/>
      <c r="I42" s="65" t="s">
        <v>9</v>
      </c>
    </row>
    <row r="43" spans="1:9" ht="18.649999999999999" customHeight="1" x14ac:dyDescent="0.3">
      <c r="A43" s="106"/>
      <c r="C43" s="14" t="s">
        <v>10</v>
      </c>
      <c r="D43" s="14"/>
      <c r="E43" s="65"/>
      <c r="F43" s="14"/>
      <c r="G43" s="14" t="s">
        <v>10</v>
      </c>
      <c r="H43" s="14"/>
      <c r="I43" s="65"/>
    </row>
    <row r="44" spans="1:9" ht="18.649999999999999" customHeight="1" x14ac:dyDescent="0.3">
      <c r="A44" s="1"/>
      <c r="C44" s="156" t="s">
        <v>11</v>
      </c>
      <c r="D44" s="156"/>
      <c r="E44" s="156"/>
      <c r="F44" s="156"/>
      <c r="G44" s="156"/>
      <c r="H44" s="156"/>
      <c r="I44" s="156"/>
    </row>
    <row r="45" spans="1:9" ht="18.649999999999999" customHeight="1" x14ac:dyDescent="0.3">
      <c r="A45" s="11" t="s">
        <v>39</v>
      </c>
      <c r="B45" s="2"/>
      <c r="C45" s="12"/>
      <c r="D45" s="12"/>
      <c r="E45" s="12"/>
      <c r="F45" s="12"/>
      <c r="G45" s="12"/>
      <c r="H45" s="12"/>
      <c r="I45" s="12"/>
    </row>
    <row r="46" spans="1:9" ht="18.649999999999999" customHeight="1" x14ac:dyDescent="0.3">
      <c r="A46" s="8" t="s">
        <v>40</v>
      </c>
      <c r="B46" s="2"/>
      <c r="C46" s="12"/>
      <c r="D46" s="12"/>
      <c r="E46" s="12"/>
      <c r="F46" s="12"/>
      <c r="G46" s="12"/>
      <c r="H46" s="12"/>
      <c r="I46" s="12"/>
    </row>
    <row r="47" spans="1:9" ht="18.649999999999999" customHeight="1" x14ac:dyDescent="0.3">
      <c r="A47" s="8" t="s">
        <v>41</v>
      </c>
      <c r="B47" s="2" t="s">
        <v>42</v>
      </c>
      <c r="C47" s="23">
        <v>2405215</v>
      </c>
      <c r="D47" s="21"/>
      <c r="E47" s="23">
        <v>2149054</v>
      </c>
      <c r="F47" s="21"/>
      <c r="G47" s="23">
        <v>2405215</v>
      </c>
      <c r="H47" s="21"/>
      <c r="I47" s="23">
        <v>2149054</v>
      </c>
    </row>
    <row r="48" spans="1:9" ht="18.649999999999999" customHeight="1" x14ac:dyDescent="0.3">
      <c r="A48" s="8" t="s">
        <v>43</v>
      </c>
      <c r="B48" s="2">
        <v>2</v>
      </c>
      <c r="C48" s="23">
        <v>123667</v>
      </c>
      <c r="D48" s="21"/>
      <c r="E48" s="23">
        <v>94677</v>
      </c>
      <c r="F48" s="21"/>
      <c r="G48" s="23">
        <v>118279</v>
      </c>
      <c r="H48" s="21"/>
      <c r="I48" s="23">
        <v>91028</v>
      </c>
    </row>
    <row r="49" spans="1:11" ht="18.649999999999999" customHeight="1" x14ac:dyDescent="0.3">
      <c r="A49" s="8" t="s">
        <v>44</v>
      </c>
      <c r="B49" s="2">
        <v>2</v>
      </c>
      <c r="C49" s="23">
        <v>42139</v>
      </c>
      <c r="D49" s="21"/>
      <c r="E49" s="23">
        <v>45835</v>
      </c>
      <c r="F49" s="21"/>
      <c r="G49" s="23">
        <v>81547</v>
      </c>
      <c r="H49" s="21"/>
      <c r="I49" s="23">
        <v>70923</v>
      </c>
      <c r="K49" s="21"/>
    </row>
    <row r="50" spans="1:11" ht="18.649999999999999" customHeight="1" x14ac:dyDescent="0.3">
      <c r="A50" s="8" t="s">
        <v>45</v>
      </c>
      <c r="B50" s="2"/>
      <c r="C50" s="23">
        <v>11239</v>
      </c>
      <c r="D50" s="21"/>
      <c r="E50" s="23">
        <v>30206</v>
      </c>
      <c r="F50" s="21"/>
      <c r="G50" s="23">
        <v>11239</v>
      </c>
      <c r="H50" s="21"/>
      <c r="I50" s="23">
        <v>30206</v>
      </c>
    </row>
    <row r="51" spans="1:11" ht="18.649999999999999" customHeight="1" x14ac:dyDescent="0.3">
      <c r="A51" s="8" t="s">
        <v>46</v>
      </c>
      <c r="B51" s="2">
        <v>2</v>
      </c>
      <c r="C51" s="23">
        <v>9987</v>
      </c>
      <c r="D51" s="21"/>
      <c r="E51" s="23">
        <v>11142</v>
      </c>
      <c r="F51" s="21"/>
      <c r="G51" s="23">
        <v>38336</v>
      </c>
      <c r="H51" s="21"/>
      <c r="I51" s="99">
        <v>31781</v>
      </c>
    </row>
    <row r="52" spans="1:11" ht="18.649999999999999" customHeight="1" x14ac:dyDescent="0.3">
      <c r="A52" s="8" t="s">
        <v>47</v>
      </c>
      <c r="B52" s="2">
        <v>2</v>
      </c>
      <c r="C52" s="99">
        <v>0</v>
      </c>
      <c r="D52" s="41"/>
      <c r="E52" s="99">
        <v>0</v>
      </c>
      <c r="F52" s="21"/>
      <c r="G52" s="23">
        <v>44030</v>
      </c>
      <c r="H52" s="21"/>
      <c r="I52" s="23">
        <v>44030</v>
      </c>
    </row>
    <row r="53" spans="1:11" ht="18.649999999999999" customHeight="1" x14ac:dyDescent="0.3">
      <c r="A53" s="8" t="s">
        <v>48</v>
      </c>
      <c r="B53" s="2"/>
      <c r="C53" s="34">
        <v>236</v>
      </c>
      <c r="D53" s="94"/>
      <c r="E53" s="34">
        <v>265</v>
      </c>
      <c r="F53" s="94"/>
      <c r="G53" s="99">
        <v>0</v>
      </c>
      <c r="H53" s="63"/>
      <c r="I53" s="99">
        <v>0</v>
      </c>
    </row>
    <row r="54" spans="1:11" ht="18.649999999999999" customHeight="1" x14ac:dyDescent="0.3">
      <c r="A54" s="3" t="s">
        <v>49</v>
      </c>
      <c r="B54" s="2"/>
      <c r="C54" s="43">
        <f>SUM(C47:C53)</f>
        <v>2592483</v>
      </c>
      <c r="D54" s="41"/>
      <c r="E54" s="43">
        <f>SUM(E47:E53)</f>
        <v>2331179</v>
      </c>
      <c r="F54" s="41"/>
      <c r="G54" s="43">
        <f>SUM(G47:G53)</f>
        <v>2698646</v>
      </c>
      <c r="H54" s="41"/>
      <c r="I54" s="43">
        <f>SUM(I47:I53)</f>
        <v>2417022</v>
      </c>
    </row>
    <row r="55" spans="1:11" ht="11.25" customHeight="1" x14ac:dyDescent="0.3">
      <c r="A55" s="3"/>
      <c r="B55" s="2"/>
      <c r="C55" s="41"/>
      <c r="D55" s="41"/>
      <c r="E55" s="41"/>
      <c r="F55" s="41"/>
      <c r="G55" s="41"/>
      <c r="H55" s="41"/>
      <c r="I55" s="41"/>
    </row>
    <row r="56" spans="1:11" ht="18.649999999999999" customHeight="1" x14ac:dyDescent="0.3">
      <c r="A56" s="11" t="s">
        <v>50</v>
      </c>
      <c r="B56" s="2"/>
      <c r="D56" s="21"/>
      <c r="E56"/>
      <c r="F56" s="21"/>
      <c r="G56" s="21"/>
      <c r="H56" s="21"/>
      <c r="I56" s="21"/>
    </row>
    <row r="57" spans="1:11" ht="18.649999999999999" customHeight="1" x14ac:dyDescent="0.3">
      <c r="A57" s="8" t="s">
        <v>51</v>
      </c>
      <c r="B57" s="2">
        <v>2</v>
      </c>
      <c r="C57" s="23">
        <v>14345</v>
      </c>
      <c r="D57" s="21"/>
      <c r="E57" s="23">
        <v>22552</v>
      </c>
      <c r="F57" s="21"/>
      <c r="G57" s="21">
        <v>36885</v>
      </c>
      <c r="H57" s="21"/>
      <c r="I57" s="21">
        <v>50936</v>
      </c>
    </row>
    <row r="58" spans="1:11" ht="18.649999999999999" customHeight="1" x14ac:dyDescent="0.3">
      <c r="A58" s="8" t="s">
        <v>52</v>
      </c>
      <c r="B58" s="2"/>
      <c r="C58" s="23">
        <v>17070</v>
      </c>
      <c r="D58" s="21"/>
      <c r="E58" s="23">
        <v>19292</v>
      </c>
      <c r="F58" s="21"/>
      <c r="G58" s="21">
        <v>11239</v>
      </c>
      <c r="H58" s="21"/>
      <c r="I58" s="21">
        <v>13933</v>
      </c>
    </row>
    <row r="59" spans="1:11" ht="18.649999999999999" hidden="1" customHeight="1" x14ac:dyDescent="0.3">
      <c r="A59" s="8" t="s">
        <v>220</v>
      </c>
      <c r="B59" s="2"/>
      <c r="C59" s="23">
        <v>0</v>
      </c>
      <c r="D59" s="21"/>
      <c r="E59" s="23">
        <v>0</v>
      </c>
      <c r="F59" s="21"/>
      <c r="G59" s="21">
        <v>0</v>
      </c>
      <c r="H59" s="21"/>
      <c r="I59" s="21">
        <v>0</v>
      </c>
    </row>
    <row r="60" spans="1:11" ht="18.649999999999999" customHeight="1" x14ac:dyDescent="0.3">
      <c r="A60" s="8" t="s">
        <v>53</v>
      </c>
      <c r="B60" s="2"/>
      <c r="C60" s="23">
        <v>1472</v>
      </c>
      <c r="D60" s="21"/>
      <c r="E60" s="23">
        <v>1610</v>
      </c>
      <c r="F60" s="21"/>
      <c r="G60" s="129">
        <v>0</v>
      </c>
      <c r="H60" s="41"/>
      <c r="I60" s="129">
        <v>0</v>
      </c>
    </row>
    <row r="61" spans="1:11" ht="18.649999999999999" customHeight="1" x14ac:dyDescent="0.3">
      <c r="A61" s="3" t="s">
        <v>54</v>
      </c>
      <c r="B61" s="2"/>
      <c r="C61" s="43">
        <f>SUM(C57:C60)</f>
        <v>32887</v>
      </c>
      <c r="D61" s="41"/>
      <c r="E61" s="43">
        <f>SUM(E57:E60)</f>
        <v>43454</v>
      </c>
      <c r="F61" s="41"/>
      <c r="G61" s="43">
        <f>SUM(G57:G60)</f>
        <v>48124</v>
      </c>
      <c r="H61" s="41"/>
      <c r="I61" s="43">
        <f>SUM(I57:I60)</f>
        <v>64869</v>
      </c>
    </row>
    <row r="62" spans="1:11" ht="18.649999999999999" customHeight="1" x14ac:dyDescent="0.3">
      <c r="A62" s="3"/>
      <c r="B62" s="2"/>
      <c r="C62" s="41"/>
      <c r="D62" s="41"/>
      <c r="E62" s="41"/>
      <c r="F62" s="41"/>
      <c r="G62" s="41"/>
      <c r="H62" s="41"/>
      <c r="I62" s="41"/>
    </row>
    <row r="63" spans="1:11" ht="18.649999999999999" customHeight="1" x14ac:dyDescent="0.3">
      <c r="A63" s="3" t="s">
        <v>55</v>
      </c>
      <c r="B63" s="2"/>
      <c r="C63" s="40">
        <f>+C54+C61</f>
        <v>2625370</v>
      </c>
      <c r="D63" s="41"/>
      <c r="E63" s="40">
        <f>+E54+E61</f>
        <v>2374633</v>
      </c>
      <c r="F63" s="41"/>
      <c r="G63" s="40">
        <f>+G54+G61</f>
        <v>2746770</v>
      </c>
      <c r="H63" s="41"/>
      <c r="I63" s="40">
        <f>+I54+I61</f>
        <v>2481891</v>
      </c>
    </row>
    <row r="64" spans="1:11" s="17" customFormat="1" ht="20.25" customHeight="1" x14ac:dyDescent="0.4">
      <c r="A64" s="25"/>
      <c r="B64" s="29"/>
      <c r="C64" s="29"/>
      <c r="D64" s="29"/>
      <c r="E64" s="29"/>
      <c r="F64" s="29"/>
    </row>
    <row r="65" spans="1:12" ht="20.25" customHeight="1" x14ac:dyDescent="0.3">
      <c r="A65" s="11" t="s">
        <v>56</v>
      </c>
      <c r="B65" s="2"/>
      <c r="C65" s="12"/>
      <c r="D65" s="12"/>
      <c r="E65" s="12"/>
      <c r="F65" s="12"/>
      <c r="G65" s="12"/>
      <c r="H65" s="12"/>
      <c r="I65" s="12"/>
    </row>
    <row r="66" spans="1:12" ht="20.25" customHeight="1" x14ac:dyDescent="0.3">
      <c r="A66" s="8" t="s">
        <v>57</v>
      </c>
      <c r="B66" s="10"/>
      <c r="C66" s="12"/>
      <c r="D66" s="12"/>
      <c r="E66" s="12"/>
      <c r="F66" s="12"/>
      <c r="G66" s="12"/>
      <c r="H66" s="12"/>
      <c r="I66" s="12"/>
      <c r="L66" s="21"/>
    </row>
    <row r="67" spans="1:12" ht="20.25" customHeight="1" x14ac:dyDescent="0.3">
      <c r="A67" s="8" t="s">
        <v>58</v>
      </c>
      <c r="B67" s="10"/>
      <c r="C67" s="12"/>
      <c r="D67" s="12"/>
      <c r="E67" s="12"/>
      <c r="F67" s="12"/>
      <c r="G67" s="12"/>
      <c r="H67" s="12"/>
      <c r="I67" s="12"/>
    </row>
    <row r="68" spans="1:12" ht="20.149999999999999" customHeight="1" x14ac:dyDescent="0.3">
      <c r="A68" s="79" t="s">
        <v>59</v>
      </c>
      <c r="B68" s="10"/>
      <c r="C68" s="12"/>
      <c r="D68" s="12"/>
      <c r="E68" s="12"/>
      <c r="F68" s="12"/>
      <c r="G68" s="12"/>
      <c r="H68" s="12"/>
      <c r="I68" s="12"/>
    </row>
    <row r="69" spans="1:12" ht="20.25" customHeight="1" thickBot="1" x14ac:dyDescent="0.35">
      <c r="A69" s="79" t="s">
        <v>60</v>
      </c>
      <c r="B69" s="10"/>
      <c r="C69" s="76">
        <v>825008</v>
      </c>
      <c r="D69" s="12"/>
      <c r="E69" s="76">
        <v>825008</v>
      </c>
      <c r="F69" s="77"/>
      <c r="G69" s="76">
        <v>825008</v>
      </c>
      <c r="H69" s="12"/>
      <c r="I69" s="76">
        <v>825008</v>
      </c>
    </row>
    <row r="70" spans="1:12" ht="20.25" customHeight="1" thickTop="1" x14ac:dyDescent="0.3">
      <c r="A70" s="8" t="s">
        <v>61</v>
      </c>
      <c r="B70" s="10"/>
      <c r="C70" s="21"/>
      <c r="D70" s="12"/>
      <c r="E70" s="21"/>
      <c r="F70" s="77"/>
      <c r="G70" s="113"/>
      <c r="H70" s="114"/>
      <c r="I70" s="113"/>
    </row>
    <row r="71" spans="1:12" ht="20.25" customHeight="1" x14ac:dyDescent="0.3">
      <c r="A71" s="79" t="s">
        <v>62</v>
      </c>
      <c r="B71" s="10"/>
      <c r="C71" s="21"/>
      <c r="D71" s="12"/>
      <c r="E71" s="21"/>
      <c r="F71" s="77"/>
      <c r="G71" s="113"/>
      <c r="H71" s="114"/>
      <c r="I71" s="113"/>
    </row>
    <row r="72" spans="1:12" ht="20.25" customHeight="1" x14ac:dyDescent="0.3">
      <c r="A72" s="79" t="s">
        <v>60</v>
      </c>
      <c r="B72" s="2"/>
      <c r="C72" s="95">
        <v>551031</v>
      </c>
      <c r="D72" s="21"/>
      <c r="E72" s="95">
        <v>551031</v>
      </c>
      <c r="F72" s="77"/>
      <c r="G72" s="95">
        <v>551031</v>
      </c>
      <c r="H72" s="95"/>
      <c r="I72" s="95">
        <v>551031</v>
      </c>
    </row>
    <row r="73" spans="1:12" ht="20.25" customHeight="1" x14ac:dyDescent="0.3">
      <c r="A73" s="8" t="s">
        <v>63</v>
      </c>
      <c r="B73" s="10"/>
      <c r="C73" s="21">
        <v>947945</v>
      </c>
      <c r="D73" s="21"/>
      <c r="E73" s="21">
        <v>947945</v>
      </c>
      <c r="F73" s="21"/>
      <c r="G73" s="95">
        <v>947945</v>
      </c>
      <c r="H73" s="95"/>
      <c r="I73" s="95">
        <v>947945</v>
      </c>
    </row>
    <row r="74" spans="1:12" ht="20.25" customHeight="1" x14ac:dyDescent="0.3">
      <c r="A74" t="s">
        <v>64</v>
      </c>
      <c r="B74" s="2"/>
      <c r="C74" s="21">
        <v>-203824</v>
      </c>
      <c r="D74" s="21"/>
      <c r="E74" s="21">
        <v>-203824</v>
      </c>
      <c r="F74" s="21"/>
      <c r="G74" s="129">
        <v>0</v>
      </c>
      <c r="H74" s="41"/>
      <c r="I74" s="129">
        <v>0</v>
      </c>
    </row>
    <row r="75" spans="1:12" ht="20.25" customHeight="1" x14ac:dyDescent="0.3">
      <c r="A75" s="8" t="s">
        <v>65</v>
      </c>
      <c r="B75" s="2"/>
      <c r="C75" s="21"/>
      <c r="D75" s="21"/>
      <c r="E75" s="21"/>
      <c r="F75" s="21"/>
      <c r="G75" s="21"/>
      <c r="H75" s="21"/>
      <c r="I75" s="21"/>
    </row>
    <row r="76" spans="1:12" ht="20.25" customHeight="1" x14ac:dyDescent="0.3">
      <c r="A76" s="8" t="s">
        <v>66</v>
      </c>
      <c r="B76" s="10"/>
      <c r="C76" s="21">
        <v>82501</v>
      </c>
      <c r="D76" s="21"/>
      <c r="E76" s="21">
        <v>82501</v>
      </c>
      <c r="F76" s="21"/>
      <c r="G76" s="21">
        <v>82501</v>
      </c>
      <c r="H76" s="21"/>
      <c r="I76" s="21">
        <v>82501</v>
      </c>
    </row>
    <row r="77" spans="1:12" ht="20.25" customHeight="1" x14ac:dyDescent="0.3">
      <c r="A77" s="8" t="s">
        <v>67</v>
      </c>
      <c r="B77" s="2"/>
      <c r="C77" s="39">
        <v>590731</v>
      </c>
      <c r="D77" s="21"/>
      <c r="E77" s="39">
        <v>637262</v>
      </c>
      <c r="F77" s="21"/>
      <c r="G77" s="39">
        <v>-88145</v>
      </c>
      <c r="H77" s="21"/>
      <c r="I77" s="39">
        <v>-22617</v>
      </c>
      <c r="L77" s="21"/>
    </row>
    <row r="78" spans="1:12" ht="20.25" customHeight="1" x14ac:dyDescent="0.3">
      <c r="A78" s="15" t="s">
        <v>68</v>
      </c>
      <c r="B78" s="2"/>
      <c r="C78" s="41">
        <f>SUM(C72:C77)</f>
        <v>1968384</v>
      </c>
      <c r="D78" s="21"/>
      <c r="E78" s="41">
        <f>SUM(E72:E77)</f>
        <v>2014915</v>
      </c>
      <c r="F78" s="21"/>
      <c r="G78" s="41">
        <f>SUM(G72:G77)</f>
        <v>1493332</v>
      </c>
      <c r="H78" s="21"/>
      <c r="I78" s="41">
        <f>SUM(I72:I77)</f>
        <v>1558860</v>
      </c>
      <c r="L78" s="21"/>
    </row>
    <row r="79" spans="1:12" ht="20.25" customHeight="1" x14ac:dyDescent="0.3">
      <c r="A79" s="6" t="s">
        <v>69</v>
      </c>
      <c r="B79" s="2"/>
      <c r="C79" s="21">
        <v>-3100</v>
      </c>
      <c r="D79" s="21"/>
      <c r="E79" s="21">
        <v>423</v>
      </c>
      <c r="F79" s="21"/>
      <c r="G79" s="21">
        <v>0</v>
      </c>
      <c r="H79" s="21"/>
      <c r="I79" s="129">
        <v>0</v>
      </c>
    </row>
    <row r="80" spans="1:12" ht="20.25" customHeight="1" x14ac:dyDescent="0.3">
      <c r="A80" s="3" t="s">
        <v>70</v>
      </c>
      <c r="B80" s="2"/>
      <c r="C80" s="43">
        <f>SUM(C78:C79)</f>
        <v>1965284</v>
      </c>
      <c r="D80" s="41"/>
      <c r="E80" s="43">
        <f>SUM(E78:E79)</f>
        <v>2015338</v>
      </c>
      <c r="F80" s="41"/>
      <c r="G80" s="43">
        <f>SUM(G78:G79)</f>
        <v>1493332</v>
      </c>
      <c r="H80" s="41"/>
      <c r="I80" s="43">
        <f>SUM(I78:I79)</f>
        <v>1558860</v>
      </c>
    </row>
    <row r="81" spans="1:9" ht="20.25" customHeight="1" x14ac:dyDescent="0.3">
      <c r="A81" s="3"/>
      <c r="B81" s="2"/>
      <c r="C81" s="21"/>
      <c r="D81" s="21"/>
      <c r="E81" s="21"/>
      <c r="F81" s="21"/>
      <c r="G81" s="21"/>
      <c r="H81" s="21"/>
      <c r="I81" s="21"/>
    </row>
    <row r="82" spans="1:9" ht="20.25" customHeight="1" thickBot="1" x14ac:dyDescent="0.35">
      <c r="A82" s="3" t="s">
        <v>71</v>
      </c>
      <c r="B82" s="2"/>
      <c r="C82" s="42">
        <f>C63+C80</f>
        <v>4590654</v>
      </c>
      <c r="D82" s="41"/>
      <c r="E82" s="42">
        <f>E63+E80</f>
        <v>4389971</v>
      </c>
      <c r="F82" s="41"/>
      <c r="G82" s="42">
        <f>G63+G80</f>
        <v>4240102</v>
      </c>
      <c r="H82" s="41"/>
      <c r="I82" s="42">
        <f>I63+I80</f>
        <v>4040751</v>
      </c>
    </row>
    <row r="83" spans="1:9" ht="14.5" thickTop="1" x14ac:dyDescent="0.3">
      <c r="C83" s="117">
        <f>C82-C34</f>
        <v>0</v>
      </c>
      <c r="D83" s="118"/>
      <c r="E83" s="117">
        <f>E82-E34</f>
        <v>0</v>
      </c>
      <c r="F83" s="118"/>
      <c r="G83" s="117">
        <f>G82-G34</f>
        <v>0</v>
      </c>
      <c r="H83" s="117"/>
      <c r="I83" s="117">
        <f>I82-I34</f>
        <v>0</v>
      </c>
    </row>
    <row r="85" spans="1:9" ht="14" x14ac:dyDescent="0.3">
      <c r="C85" s="21">
        <f>C82-C34</f>
        <v>0</v>
      </c>
      <c r="E85" s="21">
        <f>E82-E34</f>
        <v>0</v>
      </c>
      <c r="G85" s="21">
        <f>G82-G34</f>
        <v>0</v>
      </c>
      <c r="I85" s="21">
        <f>I82-I34</f>
        <v>0</v>
      </c>
    </row>
  </sheetData>
  <mergeCells count="12">
    <mergeCell ref="G37:I37"/>
    <mergeCell ref="C39:E39"/>
    <mergeCell ref="G39:I39"/>
    <mergeCell ref="C44:I44"/>
    <mergeCell ref="C9:I9"/>
    <mergeCell ref="C40:E40"/>
    <mergeCell ref="G40:I40"/>
    <mergeCell ref="G2:I2"/>
    <mergeCell ref="C4:E4"/>
    <mergeCell ref="G4:I4"/>
    <mergeCell ref="C5:E5"/>
    <mergeCell ref="G5:I5"/>
  </mergeCells>
  <pageMargins left="0.8" right="0.8" top="0.48" bottom="0.5" header="0.5" footer="0.5"/>
  <pageSetup paperSize="9" scale="76" firstPageNumber="2" fitToHeight="0" orientation="portrait" useFirstPageNumber="1" r:id="rId1"/>
  <headerFooter>
    <oddFooter>&amp;L&amp;10 The accompanying condensed notes form an integral part of the interim financial statements.&amp;9
&amp;C&amp;P</oddFooter>
  </headerFooter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Q76"/>
  <sheetViews>
    <sheetView showGridLines="0" view="pageBreakPreview" zoomScale="86" zoomScaleNormal="92" zoomScaleSheetLayoutView="55" workbookViewId="0">
      <selection activeCell="K57" sqref="K57"/>
    </sheetView>
  </sheetViews>
  <sheetFormatPr defaultColWidth="9.1796875" defaultRowHeight="20.25" customHeight="1" x14ac:dyDescent="0.35"/>
  <cols>
    <col min="1" max="1" width="46" style="19" customWidth="1"/>
    <col min="2" max="2" width="8.7265625" style="5" customWidth="1"/>
    <col min="3" max="3" width="14.26953125" style="6" customWidth="1"/>
    <col min="4" max="4" width="1.26953125" style="6" customWidth="1"/>
    <col min="5" max="5" width="14.26953125" style="22" customWidth="1"/>
    <col min="6" max="6" width="1.26953125" style="6" customWidth="1"/>
    <col min="7" max="7" width="14.26953125" style="6" customWidth="1"/>
    <col min="8" max="8" width="1.26953125" style="6" customWidth="1"/>
    <col min="9" max="9" width="14.26953125" style="22" customWidth="1"/>
    <col min="12" max="12" width="10" bestFit="1" customWidth="1"/>
  </cols>
  <sheetData>
    <row r="1" spans="1:9" s="6" customFormat="1" ht="20.25" customHeight="1" x14ac:dyDescent="0.4">
      <c r="A1" s="25" t="str">
        <f ca="1">$A$1</f>
        <v>THE STEEL PUBLIC COMPANY LIMITED and its Subsidiaries</v>
      </c>
      <c r="B1" s="25"/>
      <c r="C1" s="25"/>
      <c r="D1" s="25"/>
      <c r="E1" s="25"/>
      <c r="F1" s="25"/>
      <c r="G1" s="28"/>
      <c r="H1" s="28"/>
      <c r="I1" s="30"/>
    </row>
    <row r="2" spans="1:9" s="4" customFormat="1" ht="20.25" customHeight="1" x14ac:dyDescent="0.35">
      <c r="A2" s="81" t="s">
        <v>72</v>
      </c>
      <c r="B2" s="7"/>
      <c r="E2" s="22"/>
    </row>
    <row r="3" spans="1:9" ht="20.25" customHeight="1" x14ac:dyDescent="0.3">
      <c r="A3" s="3"/>
      <c r="C3"/>
      <c r="D3"/>
      <c r="E3"/>
      <c r="F3"/>
      <c r="G3"/>
      <c r="H3"/>
      <c r="I3"/>
    </row>
    <row r="4" spans="1:9" ht="18.649999999999999" customHeight="1" x14ac:dyDescent="0.3">
      <c r="A4" s="3"/>
      <c r="C4" s="155" t="s">
        <v>2</v>
      </c>
      <c r="D4" s="155"/>
      <c r="E4" s="155"/>
      <c r="F4" s="9"/>
      <c r="G4" s="155" t="s">
        <v>3</v>
      </c>
      <c r="H4" s="155"/>
      <c r="I4" s="155"/>
    </row>
    <row r="5" spans="1:9" ht="18.649999999999999" customHeight="1" x14ac:dyDescent="0.3">
      <c r="A5" s="8"/>
      <c r="B5"/>
      <c r="C5" s="155" t="s">
        <v>4</v>
      </c>
      <c r="D5" s="155"/>
      <c r="E5" s="155"/>
      <c r="F5" s="9"/>
      <c r="G5" s="155" t="s">
        <v>4</v>
      </c>
      <c r="H5" s="155"/>
      <c r="I5" s="155"/>
    </row>
    <row r="6" spans="1:9" ht="18.649999999999999" customHeight="1" x14ac:dyDescent="0.3">
      <c r="A6" s="8"/>
      <c r="B6"/>
      <c r="C6" s="157" t="s">
        <v>73</v>
      </c>
      <c r="D6" s="157"/>
      <c r="E6" s="157"/>
      <c r="F6" s="14"/>
      <c r="G6" s="157" t="s">
        <v>73</v>
      </c>
      <c r="H6" s="157"/>
      <c r="I6" s="157"/>
    </row>
    <row r="7" spans="1:9" ht="18.649999999999999" customHeight="1" x14ac:dyDescent="0.3">
      <c r="A7" s="8"/>
      <c r="B7"/>
      <c r="C7" s="157" t="s">
        <v>213</v>
      </c>
      <c r="D7" s="157"/>
      <c r="E7" s="157"/>
      <c r="F7" s="14"/>
      <c r="G7" s="157" t="s">
        <v>213</v>
      </c>
      <c r="H7" s="157"/>
      <c r="I7" s="157"/>
    </row>
    <row r="8" spans="1:9" ht="18.649999999999999" customHeight="1" x14ac:dyDescent="0.3">
      <c r="A8" s="8"/>
      <c r="B8" s="2"/>
      <c r="C8" s="65" t="s">
        <v>8</v>
      </c>
      <c r="D8" s="65"/>
      <c r="E8" s="65" t="s">
        <v>9</v>
      </c>
      <c r="F8" s="65"/>
      <c r="G8" s="65" t="s">
        <v>8</v>
      </c>
      <c r="H8" s="65"/>
      <c r="I8" s="65" t="s">
        <v>9</v>
      </c>
    </row>
    <row r="9" spans="1:9" ht="18.649999999999999" customHeight="1" x14ac:dyDescent="0.3">
      <c r="A9" s="8"/>
      <c r="C9" s="156" t="s">
        <v>11</v>
      </c>
      <c r="D9" s="156"/>
      <c r="E9" s="156"/>
      <c r="F9" s="156"/>
      <c r="G9" s="156"/>
      <c r="H9" s="156"/>
      <c r="I9" s="156"/>
    </row>
    <row r="10" spans="1:9" ht="18.649999999999999" customHeight="1" x14ac:dyDescent="0.3">
      <c r="A10" s="11" t="s">
        <v>74</v>
      </c>
      <c r="B10" s="2"/>
      <c r="C10" s="12"/>
      <c r="D10" s="12"/>
      <c r="E10" s="12"/>
      <c r="F10" s="12"/>
      <c r="G10" s="12"/>
      <c r="H10" s="12"/>
      <c r="I10" s="12"/>
    </row>
    <row r="11" spans="1:9" ht="18.649999999999999" customHeight="1" x14ac:dyDescent="0.3">
      <c r="A11" s="8" t="s">
        <v>75</v>
      </c>
      <c r="B11" s="2"/>
      <c r="C11" s="21">
        <v>1983998</v>
      </c>
      <c r="D11" s="21"/>
      <c r="E11" s="21">
        <v>1698705</v>
      </c>
      <c r="F11" s="21"/>
      <c r="G11" s="21">
        <v>1969210</v>
      </c>
      <c r="H11" s="21"/>
      <c r="I11" s="21">
        <v>1668863</v>
      </c>
    </row>
    <row r="12" spans="1:9" ht="18.649999999999999" customHeight="1" x14ac:dyDescent="0.3">
      <c r="A12" s="8" t="s">
        <v>77</v>
      </c>
      <c r="B12" s="2"/>
      <c r="C12" s="21">
        <v>5395</v>
      </c>
      <c r="D12" s="21"/>
      <c r="E12" s="21">
        <v>3219</v>
      </c>
      <c r="F12" s="21"/>
      <c r="G12" s="21">
        <v>7084</v>
      </c>
      <c r="H12" s="21"/>
      <c r="I12" s="21">
        <v>6819</v>
      </c>
    </row>
    <row r="13" spans="1:9" ht="18.649999999999999" customHeight="1" x14ac:dyDescent="0.3">
      <c r="A13" s="8" t="s">
        <v>78</v>
      </c>
      <c r="B13" s="2"/>
      <c r="C13" s="21">
        <v>16217</v>
      </c>
      <c r="D13" s="21"/>
      <c r="E13" s="21">
        <v>895</v>
      </c>
      <c r="F13" s="21"/>
      <c r="G13" s="21">
        <v>16217</v>
      </c>
      <c r="H13" s="21"/>
      <c r="I13" s="21">
        <v>895</v>
      </c>
    </row>
    <row r="14" spans="1:9" ht="18.649999999999999" customHeight="1" x14ac:dyDescent="0.3">
      <c r="A14" s="3" t="s">
        <v>79</v>
      </c>
      <c r="B14" s="2"/>
      <c r="C14" s="43">
        <f>SUM(C11:C13)</f>
        <v>2005610</v>
      </c>
      <c r="D14" s="41"/>
      <c r="E14" s="43">
        <f>SUM(E11:E13)</f>
        <v>1702819</v>
      </c>
      <c r="F14" s="41"/>
      <c r="G14" s="43">
        <f>SUM(G11:G13)</f>
        <v>1992511</v>
      </c>
      <c r="H14" s="41"/>
      <c r="I14" s="43">
        <f>SUM(I11:I13)</f>
        <v>1676577</v>
      </c>
    </row>
    <row r="15" spans="1:9" ht="12" customHeight="1" x14ac:dyDescent="0.3">
      <c r="A15" s="8"/>
      <c r="B15" s="2"/>
      <c r="C15" s="21"/>
      <c r="D15" s="21"/>
      <c r="E15" s="21"/>
      <c r="F15" s="21"/>
      <c r="G15" s="21"/>
      <c r="H15" s="21"/>
      <c r="I15" s="21"/>
    </row>
    <row r="16" spans="1:9" ht="18.649999999999999" customHeight="1" x14ac:dyDescent="0.3">
      <c r="A16" s="11" t="s">
        <v>80</v>
      </c>
      <c r="B16" s="2"/>
      <c r="C16" s="21"/>
      <c r="D16" s="21"/>
      <c r="E16" s="21"/>
      <c r="F16" s="21"/>
      <c r="G16" s="21"/>
      <c r="H16" s="21"/>
      <c r="I16" s="21"/>
    </row>
    <row r="17" spans="1:12" ht="18.649999999999999" customHeight="1" x14ac:dyDescent="0.3">
      <c r="A17" s="105" t="s">
        <v>81</v>
      </c>
      <c r="B17" s="2"/>
      <c r="C17" s="127">
        <v>1975177</v>
      </c>
      <c r="D17" s="21"/>
      <c r="E17" s="21">
        <v>1641413</v>
      </c>
      <c r="F17" s="21"/>
      <c r="G17" s="21">
        <v>2008176</v>
      </c>
      <c r="H17" s="21"/>
      <c r="I17" s="21">
        <v>1624429</v>
      </c>
    </row>
    <row r="18" spans="1:12" ht="18.649999999999999" customHeight="1" x14ac:dyDescent="0.3">
      <c r="A18" s="8" t="s">
        <v>82</v>
      </c>
      <c r="B18" s="2"/>
      <c r="C18" s="21">
        <v>33110</v>
      </c>
      <c r="D18" s="21"/>
      <c r="E18" s="21">
        <v>11874</v>
      </c>
      <c r="F18" s="21"/>
      <c r="G18" s="21">
        <v>17475</v>
      </c>
      <c r="H18" s="21"/>
      <c r="I18" s="21">
        <v>14370</v>
      </c>
    </row>
    <row r="19" spans="1:12" ht="18.649999999999999" customHeight="1" x14ac:dyDescent="0.3">
      <c r="A19" s="8" t="s">
        <v>83</v>
      </c>
      <c r="B19" s="2"/>
      <c r="C19" s="21">
        <v>44208</v>
      </c>
      <c r="D19" s="21"/>
      <c r="E19" s="21">
        <v>30953</v>
      </c>
      <c r="F19" s="21"/>
      <c r="G19" s="21">
        <v>15513</v>
      </c>
      <c r="H19" s="21"/>
      <c r="I19" s="21">
        <v>21045</v>
      </c>
    </row>
    <row r="20" spans="1:12" ht="18.649999999999999" customHeight="1" x14ac:dyDescent="0.3">
      <c r="A20" s="3" t="s">
        <v>85</v>
      </c>
      <c r="B20" s="2"/>
      <c r="C20" s="43">
        <f>SUM(C17:C19)</f>
        <v>2052495</v>
      </c>
      <c r="D20" s="41"/>
      <c r="E20" s="43">
        <f>SUM(E17:E19)</f>
        <v>1684240</v>
      </c>
      <c r="F20" s="41"/>
      <c r="G20" s="43">
        <f>SUM(G17:G19)</f>
        <v>2041164</v>
      </c>
      <c r="H20" s="41"/>
      <c r="I20" s="43">
        <f>SUM(I17:I19)</f>
        <v>1659844</v>
      </c>
      <c r="L20" s="21"/>
    </row>
    <row r="21" spans="1:12" ht="12" customHeight="1" x14ac:dyDescent="0.3">
      <c r="A21" s="8"/>
      <c r="B21" s="2"/>
      <c r="C21" s="21"/>
      <c r="D21" s="21"/>
      <c r="E21" s="21"/>
      <c r="F21" s="21"/>
      <c r="G21" s="21"/>
      <c r="H21" s="21"/>
      <c r="I21" s="21"/>
    </row>
    <row r="22" spans="1:12" ht="18.649999999999999" customHeight="1" x14ac:dyDescent="0.3">
      <c r="A22" s="15" t="s">
        <v>230</v>
      </c>
      <c r="B22" s="2"/>
      <c r="C22" s="41">
        <f>C14-C20</f>
        <v>-46885</v>
      </c>
      <c r="D22" s="41"/>
      <c r="E22" s="41">
        <f>E14-E20</f>
        <v>18579</v>
      </c>
      <c r="F22" s="41"/>
      <c r="G22" s="41">
        <f>G14-G20</f>
        <v>-48653</v>
      </c>
      <c r="H22" s="41"/>
      <c r="I22" s="41">
        <f>I14-I20</f>
        <v>16733</v>
      </c>
    </row>
    <row r="23" spans="1:12" ht="18.649999999999999" customHeight="1" x14ac:dyDescent="0.3">
      <c r="A23" s="8" t="s">
        <v>86</v>
      </c>
      <c r="B23" s="2"/>
      <c r="C23" s="21">
        <v>-21745</v>
      </c>
      <c r="D23" s="21"/>
      <c r="E23" s="21">
        <v>-19175</v>
      </c>
      <c r="F23" s="21"/>
      <c r="G23" s="21">
        <v>-25065</v>
      </c>
      <c r="H23" s="21"/>
      <c r="I23" s="21">
        <v>-19398</v>
      </c>
    </row>
    <row r="24" spans="1:12" ht="18.649999999999999" customHeight="1" x14ac:dyDescent="0.3">
      <c r="A24" s="8" t="s">
        <v>221</v>
      </c>
      <c r="B24" s="2"/>
      <c r="C24" s="21"/>
      <c r="D24" s="21"/>
      <c r="E24" s="21"/>
      <c r="F24" s="21"/>
      <c r="G24" s="21"/>
      <c r="H24" s="21"/>
      <c r="I24" s="21"/>
    </row>
    <row r="25" spans="1:12" ht="18.649999999999999" customHeight="1" x14ac:dyDescent="0.3">
      <c r="A25" s="8" t="s">
        <v>222</v>
      </c>
      <c r="B25" s="2"/>
      <c r="C25" s="21">
        <v>39933</v>
      </c>
      <c r="D25" s="21"/>
      <c r="E25" s="21">
        <v>-936</v>
      </c>
      <c r="F25" s="21"/>
      <c r="G25" s="21">
        <v>39933</v>
      </c>
      <c r="H25" s="21"/>
      <c r="I25" s="21">
        <v>-936</v>
      </c>
    </row>
    <row r="26" spans="1:12" ht="18.649999999999999" customHeight="1" x14ac:dyDescent="0.3">
      <c r="A26" s="8" t="s">
        <v>236</v>
      </c>
      <c r="B26" s="2"/>
      <c r="C26" s="21"/>
      <c r="D26" s="21"/>
      <c r="E26" s="21"/>
      <c r="F26" s="21"/>
      <c r="G26" s="21"/>
      <c r="H26" s="21"/>
      <c r="I26" s="21"/>
    </row>
    <row r="27" spans="1:12" ht="18.649999999999999" customHeight="1" x14ac:dyDescent="0.3">
      <c r="A27" s="8" t="s">
        <v>87</v>
      </c>
      <c r="B27" s="2"/>
      <c r="C27" s="39">
        <v>-29</v>
      </c>
      <c r="D27" s="21"/>
      <c r="E27" s="39">
        <v>9</v>
      </c>
      <c r="F27" s="21"/>
      <c r="G27" s="39">
        <v>0</v>
      </c>
      <c r="H27" s="21"/>
      <c r="I27" s="39">
        <v>0</v>
      </c>
    </row>
    <row r="28" spans="1:12" ht="18.649999999999999" customHeight="1" x14ac:dyDescent="0.3">
      <c r="A28" s="3" t="s">
        <v>223</v>
      </c>
      <c r="B28" s="2"/>
      <c r="C28" s="41">
        <f>SUM(C22:C27)</f>
        <v>-28726</v>
      </c>
      <c r="D28" s="21"/>
      <c r="E28" s="41">
        <f>SUM(E22:E27)</f>
        <v>-1523</v>
      </c>
      <c r="F28" s="21"/>
      <c r="G28" s="41">
        <f>SUM(G22:G27)</f>
        <v>-33785</v>
      </c>
      <c r="H28" s="21"/>
      <c r="I28" s="41">
        <f>SUM(I22:I27)</f>
        <v>-3601</v>
      </c>
    </row>
    <row r="29" spans="1:12" ht="18.649999999999999" customHeight="1" x14ac:dyDescent="0.3">
      <c r="A29" s="8" t="s">
        <v>224</v>
      </c>
      <c r="B29" s="2"/>
      <c r="C29" s="39">
        <v>-2563</v>
      </c>
      <c r="D29" s="21"/>
      <c r="E29" s="39">
        <v>-8490</v>
      </c>
      <c r="F29" s="21"/>
      <c r="G29" s="39">
        <v>-3893</v>
      </c>
      <c r="H29" s="21"/>
      <c r="I29" s="39">
        <v>-8098</v>
      </c>
    </row>
    <row r="30" spans="1:12" ht="18.649999999999999" customHeight="1" x14ac:dyDescent="0.3">
      <c r="A30" s="3" t="s">
        <v>200</v>
      </c>
      <c r="B30" s="2"/>
      <c r="C30" s="41">
        <f>C28+C29</f>
        <v>-31289</v>
      </c>
      <c r="D30" s="41"/>
      <c r="E30" s="41">
        <f>E28+E29</f>
        <v>-10013</v>
      </c>
      <c r="F30" s="41"/>
      <c r="G30" s="41">
        <f>G28+G29</f>
        <v>-37678</v>
      </c>
      <c r="H30" s="41"/>
      <c r="I30" s="41">
        <f>I28+I29</f>
        <v>-11699</v>
      </c>
    </row>
    <row r="31" spans="1:12" ht="18.649999999999999" customHeight="1" x14ac:dyDescent="0.3">
      <c r="A31" s="8" t="s">
        <v>89</v>
      </c>
      <c r="B31" s="2"/>
      <c r="C31" s="39">
        <v>0</v>
      </c>
      <c r="D31" s="21"/>
      <c r="E31" s="39">
        <v>0</v>
      </c>
      <c r="F31" s="21"/>
      <c r="G31" s="39">
        <v>0</v>
      </c>
      <c r="H31" s="21"/>
      <c r="I31" s="39">
        <v>0</v>
      </c>
    </row>
    <row r="32" spans="1:12" ht="18.649999999999999" customHeight="1" thickBot="1" x14ac:dyDescent="0.35">
      <c r="A32" s="3" t="s">
        <v>90</v>
      </c>
      <c r="B32" s="2"/>
      <c r="C32" s="42">
        <f>C30+C31</f>
        <v>-31289</v>
      </c>
      <c r="D32" s="41"/>
      <c r="E32" s="42">
        <f>E30+E31</f>
        <v>-10013</v>
      </c>
      <c r="F32" s="41"/>
      <c r="G32" s="42">
        <f>G30+G31</f>
        <v>-37678</v>
      </c>
      <c r="H32" s="41"/>
      <c r="I32" s="42">
        <f>I30+I31</f>
        <v>-11699</v>
      </c>
    </row>
    <row r="33" spans="1:17" ht="11.15" customHeight="1" thickTop="1" x14ac:dyDescent="0.3">
      <c r="A33" s="3"/>
      <c r="B33" s="2"/>
      <c r="C33" s="41"/>
      <c r="D33" s="41"/>
      <c r="E33" s="41"/>
      <c r="F33" s="41"/>
      <c r="G33" s="41"/>
      <c r="H33" s="41"/>
      <c r="I33" s="41"/>
    </row>
    <row r="34" spans="1:17" ht="18.649999999999999" hidden="1" customHeight="1" x14ac:dyDescent="0.3">
      <c r="A34" s="3" t="s">
        <v>89</v>
      </c>
      <c r="B34" s="2"/>
      <c r="C34" s="21"/>
      <c r="D34" s="21"/>
      <c r="E34" s="21"/>
      <c r="F34" s="21"/>
      <c r="G34" s="21"/>
      <c r="H34" s="21"/>
      <c r="I34" s="21"/>
    </row>
    <row r="35" spans="1:17" ht="18.649999999999999" hidden="1" customHeight="1" x14ac:dyDescent="0.3">
      <c r="A35" s="11" t="s">
        <v>91</v>
      </c>
      <c r="B35" s="2"/>
      <c r="C35" s="21"/>
      <c r="D35" s="21"/>
      <c r="E35" s="21"/>
      <c r="F35" s="21"/>
      <c r="G35" s="21"/>
      <c r="H35" s="21"/>
      <c r="I35" s="21"/>
    </row>
    <row r="36" spans="1:17" ht="18.649999999999999" hidden="1" customHeight="1" x14ac:dyDescent="0.3">
      <c r="A36" s="8" t="s">
        <v>92</v>
      </c>
      <c r="B36" s="2"/>
      <c r="C36" s="21"/>
      <c r="D36" s="21"/>
      <c r="E36" s="21"/>
      <c r="F36" s="21"/>
      <c r="G36" s="21"/>
      <c r="H36" s="21"/>
      <c r="I36" s="21"/>
    </row>
    <row r="37" spans="1:17" ht="18.649999999999999" hidden="1" customHeight="1" x14ac:dyDescent="0.3">
      <c r="A37" s="8" t="s">
        <v>93</v>
      </c>
      <c r="B37" s="2"/>
      <c r="C37" s="21"/>
      <c r="D37" s="21"/>
      <c r="E37" s="21"/>
      <c r="F37" s="21"/>
      <c r="G37" s="21"/>
      <c r="H37" s="21"/>
      <c r="I37" s="21"/>
    </row>
    <row r="38" spans="1:17" ht="18.649999999999999" hidden="1" customHeight="1" x14ac:dyDescent="0.3">
      <c r="A38" s="119" t="s">
        <v>94</v>
      </c>
      <c r="B38" s="2"/>
      <c r="C38" s="21"/>
      <c r="D38" s="21"/>
      <c r="E38" s="21"/>
      <c r="F38" s="21"/>
      <c r="G38" s="21"/>
      <c r="H38" s="21"/>
      <c r="I38" s="21"/>
    </row>
    <row r="39" spans="1:17" s="15" customFormat="1" ht="18.649999999999999" hidden="1" customHeight="1" x14ac:dyDescent="0.3">
      <c r="A39" s="3" t="s">
        <v>95</v>
      </c>
      <c r="B39" s="57"/>
      <c r="C39" s="43"/>
      <c r="D39" s="41"/>
      <c r="E39" s="43"/>
      <c r="F39" s="41"/>
      <c r="G39" s="43"/>
      <c r="H39" s="41"/>
      <c r="I39" s="43"/>
    </row>
    <row r="40" spans="1:17" ht="17.5" hidden="1" customHeight="1" thickBot="1" x14ac:dyDescent="0.35">
      <c r="A40" s="3" t="s">
        <v>96</v>
      </c>
      <c r="B40" s="2"/>
      <c r="C40" s="44">
        <f>C30+C39</f>
        <v>-31289</v>
      </c>
      <c r="D40" s="21"/>
      <c r="E40" s="44">
        <f>E30+E39</f>
        <v>-10013</v>
      </c>
      <c r="F40" s="41"/>
      <c r="G40" s="44">
        <f>G30+G39</f>
        <v>-37678</v>
      </c>
      <c r="H40" s="41"/>
      <c r="I40" s="44">
        <f>I30+I39</f>
        <v>-11699</v>
      </c>
    </row>
    <row r="41" spans="1:17" ht="10.5" customHeight="1" x14ac:dyDescent="0.3">
      <c r="A41" s="3"/>
      <c r="B41" s="2"/>
      <c r="C41" s="41"/>
      <c r="D41" s="21"/>
      <c r="E41" s="41"/>
      <c r="F41" s="41"/>
      <c r="G41" s="41"/>
      <c r="H41" s="41"/>
      <c r="I41" s="41"/>
    </row>
    <row r="42" spans="1:17" ht="19.5" customHeight="1" x14ac:dyDescent="0.3">
      <c r="A42" s="3" t="s">
        <v>97</v>
      </c>
      <c r="B42" s="2"/>
      <c r="C42" s="41"/>
      <c r="D42" s="41"/>
      <c r="E42" s="41"/>
      <c r="F42" s="41"/>
      <c r="G42" s="41"/>
      <c r="H42" s="41"/>
      <c r="I42" s="41"/>
    </row>
    <row r="43" spans="1:17" ht="18.649999999999999" customHeight="1" x14ac:dyDescent="0.3">
      <c r="A43" s="8" t="s">
        <v>98</v>
      </c>
      <c r="B43" s="2"/>
      <c r="C43" s="21">
        <f>C45-C44</f>
        <v>-31747</v>
      </c>
      <c r="D43" s="21"/>
      <c r="E43" s="21">
        <v>-9983</v>
      </c>
      <c r="F43" s="21"/>
      <c r="G43" s="21">
        <f>G32</f>
        <v>-37678</v>
      </c>
      <c r="H43" s="21"/>
      <c r="I43" s="21">
        <v>-11699</v>
      </c>
      <c r="Q43" s="21"/>
    </row>
    <row r="44" spans="1:17" ht="18.649999999999999" customHeight="1" x14ac:dyDescent="0.3">
      <c r="A44" s="8" t="s">
        <v>99</v>
      </c>
      <c r="B44" s="2"/>
      <c r="C44" s="21">
        <v>458</v>
      </c>
      <c r="D44" s="21"/>
      <c r="E44" s="21">
        <v>-30</v>
      </c>
      <c r="F44" s="21"/>
      <c r="G44" s="21">
        <v>0</v>
      </c>
      <c r="H44" s="21"/>
      <c r="I44" s="21">
        <v>0</v>
      </c>
      <c r="K44" s="21"/>
    </row>
    <row r="45" spans="1:17" ht="18.649999999999999" customHeight="1" thickBot="1" x14ac:dyDescent="0.35">
      <c r="A45" s="3" t="s">
        <v>200</v>
      </c>
      <c r="B45" s="2"/>
      <c r="C45" s="44">
        <f>C32</f>
        <v>-31289</v>
      </c>
      <c r="D45" s="41"/>
      <c r="E45" s="44">
        <f>E43+E44</f>
        <v>-10013</v>
      </c>
      <c r="F45" s="41"/>
      <c r="G45" s="44">
        <f>G32</f>
        <v>-37678</v>
      </c>
      <c r="H45" s="41"/>
      <c r="I45" s="44">
        <f>I43+I44</f>
        <v>-11699</v>
      </c>
    </row>
    <row r="46" spans="1:17" ht="11.15" customHeight="1" thickTop="1" x14ac:dyDescent="0.3">
      <c r="A46" s="8"/>
      <c r="B46" s="2"/>
      <c r="C46" s="21"/>
      <c r="D46" s="21"/>
      <c r="E46" s="21"/>
      <c r="F46" s="21"/>
      <c r="G46" s="21"/>
      <c r="H46" s="21"/>
      <c r="I46" s="21"/>
    </row>
    <row r="47" spans="1:17" ht="18.649999999999999" customHeight="1" x14ac:dyDescent="0.3">
      <c r="A47" s="3" t="s">
        <v>204</v>
      </c>
      <c r="E47" s="6"/>
      <c r="I47" s="6"/>
    </row>
    <row r="48" spans="1:17" ht="18.649999999999999" customHeight="1" x14ac:dyDescent="0.3">
      <c r="A48" s="8" t="s">
        <v>98</v>
      </c>
      <c r="C48" s="84">
        <f>C50-C49</f>
        <v>-31747</v>
      </c>
      <c r="D48" s="84"/>
      <c r="E48" s="84">
        <f>E50-E49</f>
        <v>-9983</v>
      </c>
      <c r="F48" s="84"/>
      <c r="G48" s="84">
        <f>G50-G49</f>
        <v>-37678</v>
      </c>
      <c r="H48" s="84"/>
      <c r="I48" s="84">
        <f>I50-I49</f>
        <v>-11699</v>
      </c>
    </row>
    <row r="49" spans="1:9" ht="18.649999999999999" customHeight="1" x14ac:dyDescent="0.3">
      <c r="A49" s="8" t="s">
        <v>99</v>
      </c>
      <c r="C49" s="39">
        <f>C44</f>
        <v>458</v>
      </c>
      <c r="D49" s="21"/>
      <c r="E49" s="39">
        <v>-30</v>
      </c>
      <c r="F49" s="27"/>
      <c r="G49" s="39">
        <v>0</v>
      </c>
      <c r="H49" s="27"/>
      <c r="I49" s="39">
        <v>0</v>
      </c>
    </row>
    <row r="50" spans="1:9" ht="18.649999999999999" customHeight="1" thickBot="1" x14ac:dyDescent="0.35">
      <c r="A50" s="120" t="s">
        <v>90</v>
      </c>
      <c r="C50" s="42">
        <f>C32</f>
        <v>-31289</v>
      </c>
      <c r="D50" s="41"/>
      <c r="E50" s="42">
        <f>E32</f>
        <v>-10013</v>
      </c>
      <c r="F50" s="41"/>
      <c r="G50" s="42">
        <f>G32</f>
        <v>-37678</v>
      </c>
      <c r="H50" s="41"/>
      <c r="I50" s="42">
        <f>I32</f>
        <v>-11699</v>
      </c>
    </row>
    <row r="51" spans="1:9" ht="10" customHeight="1" thickTop="1" x14ac:dyDescent="0.3">
      <c r="A51" s="8"/>
      <c r="B51" s="2"/>
      <c r="C51" s="21"/>
      <c r="D51" s="21"/>
      <c r="E51" s="21"/>
      <c r="F51" s="21"/>
      <c r="G51" s="21"/>
      <c r="H51" s="21"/>
      <c r="I51" s="21"/>
    </row>
    <row r="52" spans="1:9" ht="18.649999999999999" customHeight="1" thickBot="1" x14ac:dyDescent="0.35">
      <c r="A52" s="120" t="s">
        <v>237</v>
      </c>
      <c r="C52" s="121">
        <f>C43/1102061</f>
        <v>-2.8806935369276292E-2</v>
      </c>
      <c r="D52" s="122"/>
      <c r="E52" s="121">
        <f>E43/1102061</f>
        <v>-9.0584822437233519E-3</v>
      </c>
      <c r="F52" s="122"/>
      <c r="G52" s="121">
        <f>G43/1102061</f>
        <v>-3.4188670137133968E-2</v>
      </c>
      <c r="H52" s="122"/>
      <c r="I52" s="121">
        <f>I45/1102061</f>
        <v>-1.0615564837155112E-2</v>
      </c>
    </row>
    <row r="53" spans="1:9" ht="18.649999999999999" customHeight="1" thickTop="1" x14ac:dyDescent="0.3">
      <c r="A53" s="3"/>
      <c r="B53" s="2"/>
      <c r="C53" s="18"/>
      <c r="D53" s="18"/>
      <c r="E53" s="18"/>
      <c r="F53" s="18"/>
      <c r="G53" s="18"/>
      <c r="H53" s="18"/>
      <c r="I53" s="18"/>
    </row>
    <row r="54" spans="1:9" ht="18.649999999999999" customHeight="1" x14ac:dyDescent="0.3">
      <c r="A54" s="8"/>
      <c r="C54" s="73"/>
      <c r="D54" s="10"/>
      <c r="E54" s="10"/>
      <c r="F54" s="10"/>
      <c r="G54" s="73"/>
      <c r="H54" s="10"/>
      <c r="I54" s="10"/>
    </row>
    <row r="76" spans="3:7" ht="20.25" customHeight="1" x14ac:dyDescent="0.35">
      <c r="C76" s="6">
        <v>580066</v>
      </c>
      <c r="G76" s="6">
        <v>-98809</v>
      </c>
    </row>
  </sheetData>
  <mergeCells count="9">
    <mergeCell ref="C9:I9"/>
    <mergeCell ref="C6:E6"/>
    <mergeCell ref="G6:I6"/>
    <mergeCell ref="C4:E4"/>
    <mergeCell ref="G4:I4"/>
    <mergeCell ref="C5:E5"/>
    <mergeCell ref="G5:I5"/>
    <mergeCell ref="C7:E7"/>
    <mergeCell ref="G7:I7"/>
  </mergeCells>
  <pageMargins left="0.8" right="0.8" top="0.48" bottom="0.5" header="0.5" footer="0.5"/>
  <pageSetup paperSize="9" scale="74" firstPageNumber="4" fitToHeight="0" orientation="portrait" useFirstPageNumber="1" r:id="rId1"/>
  <headerFooter>
    <oddFooter>&amp;L&amp;10 The accompanying condensed notes form an integral part of the interim financial statements.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0A8C-5C6A-4A0D-B50E-AF417A094BE9}">
  <sheetPr>
    <tabColor rgb="FF00B050"/>
  </sheetPr>
  <dimension ref="A1:Q76"/>
  <sheetViews>
    <sheetView showGridLines="0" view="pageBreakPreview" zoomScale="90" zoomScaleNormal="92" zoomScaleSheetLayoutView="55" workbookViewId="0">
      <selection activeCell="K57" sqref="K57"/>
    </sheetView>
  </sheetViews>
  <sheetFormatPr defaultColWidth="9.1796875" defaultRowHeight="20.25" customHeight="1" x14ac:dyDescent="0.35"/>
  <cols>
    <col min="1" max="1" width="49" style="19" customWidth="1"/>
    <col min="2" max="2" width="8.54296875" style="5" customWidth="1"/>
    <col min="3" max="3" width="13.6328125" style="6" customWidth="1"/>
    <col min="4" max="4" width="1.1796875" style="6" customWidth="1"/>
    <col min="5" max="5" width="13.6328125" style="22" customWidth="1"/>
    <col min="6" max="6" width="1.1796875" style="6" customWidth="1"/>
    <col min="7" max="7" width="13.6328125" style="6" customWidth="1"/>
    <col min="8" max="8" width="1.1796875" style="6" customWidth="1"/>
    <col min="9" max="9" width="13.6328125" style="22" customWidth="1"/>
    <col min="10" max="10" width="12.08984375" bestFit="1" customWidth="1"/>
  </cols>
  <sheetData>
    <row r="1" spans="1:9" s="6" customFormat="1" ht="20.25" customHeight="1" x14ac:dyDescent="0.4">
      <c r="A1" s="25" t="str">
        <f ca="1">$A$1</f>
        <v>THE STEEL PUBLIC COMPANY LIMITED and its Subsidiaries</v>
      </c>
      <c r="B1" s="25"/>
      <c r="C1" s="25"/>
      <c r="D1" s="25"/>
      <c r="E1" s="25"/>
      <c r="F1" s="25"/>
      <c r="G1" s="28"/>
      <c r="H1" s="28"/>
      <c r="I1" s="30"/>
    </row>
    <row r="2" spans="1:9" s="4" customFormat="1" ht="20.25" customHeight="1" x14ac:dyDescent="0.35">
      <c r="A2" s="81" t="s">
        <v>72</v>
      </c>
      <c r="B2" s="7"/>
      <c r="E2" s="22"/>
    </row>
    <row r="3" spans="1:9" ht="20.25" customHeight="1" x14ac:dyDescent="0.3">
      <c r="A3" s="3"/>
      <c r="C3"/>
      <c r="D3"/>
      <c r="E3"/>
      <c r="F3"/>
      <c r="G3"/>
      <c r="H3"/>
      <c r="I3"/>
    </row>
    <row r="4" spans="1:9" ht="18.649999999999999" customHeight="1" x14ac:dyDescent="0.3">
      <c r="A4" s="3"/>
      <c r="C4" s="155" t="s">
        <v>2</v>
      </c>
      <c r="D4" s="155"/>
      <c r="E4" s="155"/>
      <c r="F4" s="9"/>
      <c r="G4" s="155" t="s">
        <v>3</v>
      </c>
      <c r="H4" s="155"/>
      <c r="I4" s="155"/>
    </row>
    <row r="5" spans="1:9" ht="18.649999999999999" customHeight="1" x14ac:dyDescent="0.3">
      <c r="A5" s="8"/>
      <c r="B5"/>
      <c r="C5" s="155" t="s">
        <v>4</v>
      </c>
      <c r="D5" s="155"/>
      <c r="E5" s="155"/>
      <c r="F5" s="9"/>
      <c r="G5" s="155" t="s">
        <v>4</v>
      </c>
      <c r="H5" s="155"/>
      <c r="I5" s="155"/>
    </row>
    <row r="6" spans="1:9" ht="18.649999999999999" customHeight="1" x14ac:dyDescent="0.3">
      <c r="A6" s="8"/>
      <c r="B6"/>
      <c r="C6" s="157" t="s">
        <v>214</v>
      </c>
      <c r="D6" s="157"/>
      <c r="E6" s="157"/>
      <c r="F6" s="14"/>
      <c r="G6" s="157" t="s">
        <v>214</v>
      </c>
      <c r="H6" s="157"/>
      <c r="I6" s="157"/>
    </row>
    <row r="7" spans="1:9" ht="18.649999999999999" customHeight="1" x14ac:dyDescent="0.3">
      <c r="A7" s="8"/>
      <c r="B7"/>
      <c r="C7" s="157" t="s">
        <v>213</v>
      </c>
      <c r="D7" s="157"/>
      <c r="E7" s="157"/>
      <c r="F7" s="14"/>
      <c r="G7" s="157" t="s">
        <v>213</v>
      </c>
      <c r="H7" s="157"/>
      <c r="I7" s="157"/>
    </row>
    <row r="8" spans="1:9" ht="18.649999999999999" customHeight="1" x14ac:dyDescent="0.3">
      <c r="A8" s="8"/>
      <c r="B8" s="2" t="s">
        <v>7</v>
      </c>
      <c r="C8" s="65" t="s">
        <v>8</v>
      </c>
      <c r="D8" s="65"/>
      <c r="E8" s="65" t="s">
        <v>9</v>
      </c>
      <c r="F8" s="65"/>
      <c r="G8" s="65" t="s">
        <v>8</v>
      </c>
      <c r="H8" s="65"/>
      <c r="I8" s="65" t="s">
        <v>9</v>
      </c>
    </row>
    <row r="9" spans="1:9" ht="18.649999999999999" customHeight="1" x14ac:dyDescent="0.3">
      <c r="A9" s="8"/>
      <c r="C9" s="156" t="s">
        <v>11</v>
      </c>
      <c r="D9" s="156"/>
      <c r="E9" s="156"/>
      <c r="F9" s="156"/>
      <c r="G9" s="156"/>
      <c r="H9" s="156"/>
      <c r="I9" s="156"/>
    </row>
    <row r="10" spans="1:9" ht="18.649999999999999" customHeight="1" x14ac:dyDescent="0.3">
      <c r="A10" s="11" t="s">
        <v>74</v>
      </c>
      <c r="B10" s="2" t="s">
        <v>17</v>
      </c>
      <c r="C10" s="12"/>
      <c r="D10" s="12"/>
      <c r="E10" s="12"/>
      <c r="F10" s="12"/>
      <c r="G10" s="12"/>
      <c r="H10" s="12"/>
      <c r="I10" s="12"/>
    </row>
    <row r="11" spans="1:9" ht="18.649999999999999" customHeight="1" x14ac:dyDescent="0.3">
      <c r="A11" s="8" t="s">
        <v>75</v>
      </c>
      <c r="B11" s="2" t="s">
        <v>76</v>
      </c>
      <c r="C11" s="21">
        <v>5930773</v>
      </c>
      <c r="D11" s="21"/>
      <c r="E11" s="21">
        <v>5334891</v>
      </c>
      <c r="F11" s="21"/>
      <c r="G11" s="21">
        <v>5862616</v>
      </c>
      <c r="H11" s="21"/>
      <c r="I11" s="21">
        <v>5255334</v>
      </c>
    </row>
    <row r="12" spans="1:9" ht="18.649999999999999" customHeight="1" x14ac:dyDescent="0.3">
      <c r="A12" s="8" t="s">
        <v>77</v>
      </c>
      <c r="B12" s="2"/>
      <c r="C12" s="21">
        <v>15233</v>
      </c>
      <c r="D12" s="21"/>
      <c r="E12" s="21">
        <v>54318</v>
      </c>
      <c r="F12" s="21"/>
      <c r="G12" s="21">
        <v>23664</v>
      </c>
      <c r="H12" s="21"/>
      <c r="I12" s="21">
        <v>23447</v>
      </c>
    </row>
    <row r="13" spans="1:9" ht="18.649999999999999" customHeight="1" x14ac:dyDescent="0.3">
      <c r="A13" s="8" t="s">
        <v>78</v>
      </c>
      <c r="B13" s="2"/>
      <c r="C13" s="39">
        <v>9610</v>
      </c>
      <c r="D13" s="21"/>
      <c r="E13" s="39">
        <v>2580</v>
      </c>
      <c r="F13" s="21"/>
      <c r="G13" s="39">
        <v>9610</v>
      </c>
      <c r="H13" s="21"/>
      <c r="I13" s="39">
        <v>2580</v>
      </c>
    </row>
    <row r="14" spans="1:9" ht="18.649999999999999" customHeight="1" x14ac:dyDescent="0.3">
      <c r="A14" s="3" t="s">
        <v>79</v>
      </c>
      <c r="B14" s="2"/>
      <c r="C14" s="40">
        <f>SUM(C11:C13)</f>
        <v>5955616</v>
      </c>
      <c r="D14" s="41"/>
      <c r="E14" s="40">
        <f>SUM(E11:E13)</f>
        <v>5391789</v>
      </c>
      <c r="F14" s="41"/>
      <c r="G14" s="40">
        <f>SUM(G11:G13)</f>
        <v>5895890</v>
      </c>
      <c r="H14" s="41"/>
      <c r="I14" s="40">
        <f>SUM(I11:I13)</f>
        <v>5281361</v>
      </c>
    </row>
    <row r="15" spans="1:9" ht="12" customHeight="1" x14ac:dyDescent="0.3">
      <c r="A15" s="8"/>
      <c r="B15" s="2"/>
      <c r="C15" s="21"/>
      <c r="D15" s="21"/>
      <c r="E15" s="21"/>
      <c r="F15" s="21"/>
      <c r="G15" s="21"/>
      <c r="H15" s="21"/>
      <c r="I15" s="21"/>
    </row>
    <row r="16" spans="1:9" ht="18.649999999999999" customHeight="1" x14ac:dyDescent="0.3">
      <c r="A16" s="11" t="s">
        <v>80</v>
      </c>
      <c r="B16" s="2" t="s">
        <v>17</v>
      </c>
      <c r="C16" s="21"/>
      <c r="D16" s="21"/>
      <c r="E16" s="21"/>
      <c r="F16" s="21"/>
      <c r="G16" s="21"/>
      <c r="H16" s="21"/>
      <c r="I16" s="21"/>
    </row>
    <row r="17" spans="1:10" ht="18.649999999999999" customHeight="1" x14ac:dyDescent="0.3">
      <c r="A17" s="105" t="s">
        <v>81</v>
      </c>
      <c r="B17" s="2" t="s">
        <v>42</v>
      </c>
      <c r="C17" s="21">
        <v>5788814</v>
      </c>
      <c r="D17" s="21"/>
      <c r="E17" s="21">
        <v>5216354</v>
      </c>
      <c r="F17" s="21"/>
      <c r="G17" s="21">
        <v>5800302</v>
      </c>
      <c r="H17" s="21"/>
      <c r="I17" s="21">
        <v>5198156</v>
      </c>
    </row>
    <row r="18" spans="1:10" ht="18.649999999999999" customHeight="1" x14ac:dyDescent="0.3">
      <c r="A18" s="8" t="s">
        <v>82</v>
      </c>
      <c r="B18" s="2"/>
      <c r="C18" s="21">
        <v>78492</v>
      </c>
      <c r="D18" s="21"/>
      <c r="E18" s="21">
        <v>64558</v>
      </c>
      <c r="F18" s="21"/>
      <c r="G18" s="21">
        <v>48663</v>
      </c>
      <c r="H18" s="21"/>
      <c r="I18" s="21">
        <v>46876</v>
      </c>
    </row>
    <row r="19" spans="1:10" ht="18.649999999999999" customHeight="1" x14ac:dyDescent="0.3">
      <c r="A19" s="8" t="s">
        <v>83</v>
      </c>
      <c r="B19" s="2"/>
      <c r="C19" s="21">
        <v>94103</v>
      </c>
      <c r="D19" s="21"/>
      <c r="E19" s="21">
        <v>108410</v>
      </c>
      <c r="F19" s="21"/>
      <c r="G19" s="21">
        <v>59267</v>
      </c>
      <c r="H19" s="21"/>
      <c r="I19" s="21">
        <v>77267</v>
      </c>
    </row>
    <row r="20" spans="1:10" ht="18.649999999999999" hidden="1" customHeight="1" x14ac:dyDescent="0.3">
      <c r="A20" s="8" t="s">
        <v>84</v>
      </c>
      <c r="B20" s="2"/>
      <c r="C20" s="39">
        <v>0</v>
      </c>
      <c r="D20" s="21"/>
      <c r="E20" s="39">
        <v>0</v>
      </c>
      <c r="F20" s="21"/>
      <c r="G20" s="39">
        <v>0</v>
      </c>
      <c r="H20" s="21"/>
      <c r="I20" s="39">
        <v>0</v>
      </c>
    </row>
    <row r="21" spans="1:10" ht="18.649999999999999" customHeight="1" x14ac:dyDescent="0.3">
      <c r="A21" s="3" t="s">
        <v>85</v>
      </c>
      <c r="B21" s="2"/>
      <c r="C21" s="43">
        <f>SUM(C17:C20)</f>
        <v>5961409</v>
      </c>
      <c r="D21" s="41"/>
      <c r="E21" s="43">
        <f>SUM(E17:E20)</f>
        <v>5389322</v>
      </c>
      <c r="F21" s="41"/>
      <c r="G21" s="43">
        <f>SUM(G17:G20)</f>
        <v>5908232</v>
      </c>
      <c r="H21" s="41"/>
      <c r="I21" s="43">
        <f>SUM(I17:I20)</f>
        <v>5322299</v>
      </c>
    </row>
    <row r="22" spans="1:10" ht="12" customHeight="1" x14ac:dyDescent="0.3">
      <c r="A22" s="8"/>
      <c r="B22" s="2"/>
      <c r="C22" s="21"/>
      <c r="D22" s="21"/>
      <c r="E22" s="21"/>
      <c r="F22" s="21"/>
      <c r="G22" s="21"/>
      <c r="H22" s="21"/>
      <c r="I22" s="21"/>
    </row>
    <row r="23" spans="1:10" ht="18.649999999999999" customHeight="1" x14ac:dyDescent="0.3">
      <c r="A23" s="15" t="s">
        <v>230</v>
      </c>
      <c r="B23" s="2"/>
      <c r="C23" s="41">
        <f>C14-C21</f>
        <v>-5793</v>
      </c>
      <c r="D23" s="41"/>
      <c r="E23" s="41">
        <f>E14-E21</f>
        <v>2467</v>
      </c>
      <c r="F23" s="41"/>
      <c r="G23" s="41">
        <f>G14-G21</f>
        <v>-12342</v>
      </c>
      <c r="H23" s="41"/>
      <c r="I23" s="41">
        <f>I14-I21</f>
        <v>-40938</v>
      </c>
    </row>
    <row r="24" spans="1:10" ht="18.649999999999999" customHeight="1" x14ac:dyDescent="0.3">
      <c r="A24" s="8" t="s">
        <v>86</v>
      </c>
      <c r="B24" s="2" t="s">
        <v>17</v>
      </c>
      <c r="C24" s="21">
        <v>-69956</v>
      </c>
      <c r="D24" s="21"/>
      <c r="E24" s="21">
        <v>-54537</v>
      </c>
      <c r="F24" s="21"/>
      <c r="G24" s="21">
        <v>-73849</v>
      </c>
      <c r="H24" s="21"/>
      <c r="I24" s="21">
        <v>-55048</v>
      </c>
    </row>
    <row r="25" spans="1:10" ht="18.649999999999999" customHeight="1" x14ac:dyDescent="0.3">
      <c r="A25" s="8" t="s">
        <v>221</v>
      </c>
      <c r="B25" s="2"/>
      <c r="C25" s="21"/>
      <c r="D25" s="21"/>
      <c r="E25" s="21"/>
      <c r="F25" s="21"/>
      <c r="G25" s="21"/>
      <c r="H25" s="21"/>
      <c r="I25" s="21"/>
    </row>
    <row r="26" spans="1:10" ht="18.649999999999999" customHeight="1" x14ac:dyDescent="0.3">
      <c r="A26" s="8" t="s">
        <v>222</v>
      </c>
      <c r="B26" s="2" t="s">
        <v>228</v>
      </c>
      <c r="C26" s="21">
        <v>16254</v>
      </c>
      <c r="D26" s="21"/>
      <c r="E26" s="21">
        <v>-16499</v>
      </c>
      <c r="F26" s="21"/>
      <c r="G26" s="21">
        <v>16254</v>
      </c>
      <c r="H26" s="21"/>
      <c r="I26" s="21">
        <v>-16499</v>
      </c>
    </row>
    <row r="27" spans="1:10" ht="18.649999999999999" customHeight="1" x14ac:dyDescent="0.3">
      <c r="A27" s="8" t="s">
        <v>203</v>
      </c>
      <c r="B27" s="2"/>
      <c r="C27" s="21"/>
      <c r="D27" s="21"/>
      <c r="E27" s="21"/>
      <c r="F27" s="21"/>
      <c r="G27" s="21"/>
      <c r="H27" s="21"/>
      <c r="I27" s="21"/>
    </row>
    <row r="28" spans="1:10" ht="18.649999999999999" customHeight="1" x14ac:dyDescent="0.3">
      <c r="A28" s="8" t="s">
        <v>87</v>
      </c>
      <c r="B28" s="2"/>
      <c r="C28" s="39">
        <v>14435</v>
      </c>
      <c r="D28" s="21"/>
      <c r="E28" s="39">
        <v>11466</v>
      </c>
      <c r="F28" s="21"/>
      <c r="G28" s="39">
        <v>0</v>
      </c>
      <c r="H28" s="21"/>
      <c r="I28" s="39">
        <v>0</v>
      </c>
    </row>
    <row r="29" spans="1:10" ht="18.649999999999999" customHeight="1" x14ac:dyDescent="0.3">
      <c r="A29" s="3" t="s">
        <v>206</v>
      </c>
      <c r="B29" s="2"/>
      <c r="C29" s="41">
        <f>SUM(C23:C28)</f>
        <v>-45060</v>
      </c>
      <c r="D29" s="21"/>
      <c r="E29" s="41">
        <f>SUM(E23:E28)</f>
        <v>-57103</v>
      </c>
      <c r="F29" s="21"/>
      <c r="G29" s="41">
        <f>SUM(G23:G28)</f>
        <v>-69937</v>
      </c>
      <c r="H29" s="21"/>
      <c r="I29" s="41">
        <f>SUM(I23:I28)</f>
        <v>-112485</v>
      </c>
    </row>
    <row r="30" spans="1:10" ht="18.649999999999999" customHeight="1" x14ac:dyDescent="0.3">
      <c r="A30" s="8" t="s">
        <v>88</v>
      </c>
      <c r="B30" s="2"/>
      <c r="C30" s="39">
        <v>-7694</v>
      </c>
      <c r="D30" s="21"/>
      <c r="E30" s="39">
        <v>-9383</v>
      </c>
      <c r="F30" s="21"/>
      <c r="G30" s="39">
        <v>1709</v>
      </c>
      <c r="H30" s="21"/>
      <c r="I30" s="39">
        <v>-6010</v>
      </c>
    </row>
    <row r="31" spans="1:10" ht="18.649999999999999" customHeight="1" x14ac:dyDescent="0.3">
      <c r="A31" s="3" t="s">
        <v>200</v>
      </c>
      <c r="B31" s="2"/>
      <c r="C31" s="43">
        <f>C29+C30</f>
        <v>-52754</v>
      </c>
      <c r="D31" s="41"/>
      <c r="E31" s="43">
        <f>E29+E30</f>
        <v>-66486</v>
      </c>
      <c r="F31" s="41"/>
      <c r="G31" s="43">
        <f>G29+G30</f>
        <v>-68228</v>
      </c>
      <c r="H31" s="41"/>
      <c r="I31" s="43">
        <f>I29+I30</f>
        <v>-118495</v>
      </c>
      <c r="J31" s="153"/>
    </row>
    <row r="32" spans="1:10" ht="11.15" customHeight="1" x14ac:dyDescent="0.3">
      <c r="A32" s="3"/>
      <c r="B32" s="2"/>
      <c r="C32" s="41"/>
      <c r="D32" s="41"/>
      <c r="E32" s="41"/>
      <c r="F32" s="41"/>
      <c r="G32" s="41"/>
      <c r="H32" s="41"/>
      <c r="I32" s="41"/>
    </row>
    <row r="33" spans="1:17" ht="18.649999999999999" customHeight="1" x14ac:dyDescent="0.3">
      <c r="A33" s="3" t="s">
        <v>89</v>
      </c>
      <c r="B33" s="2"/>
      <c r="C33" s="21"/>
      <c r="D33" s="21"/>
      <c r="E33" s="21"/>
      <c r="F33" s="21"/>
      <c r="G33" s="21"/>
      <c r="H33" s="21"/>
      <c r="I33" s="21"/>
    </row>
    <row r="34" spans="1:17" ht="18.649999999999999" customHeight="1" x14ac:dyDescent="0.3">
      <c r="A34" s="11" t="s">
        <v>91</v>
      </c>
      <c r="B34" s="2"/>
      <c r="C34" s="21"/>
      <c r="D34" s="21"/>
      <c r="E34" s="21"/>
      <c r="F34" s="21"/>
      <c r="G34" s="21"/>
      <c r="H34" s="21"/>
      <c r="I34" s="21"/>
    </row>
    <row r="35" spans="1:17" ht="18.649999999999999" customHeight="1" x14ac:dyDescent="0.3">
      <c r="A35" s="8" t="s">
        <v>100</v>
      </c>
      <c r="B35" s="2"/>
      <c r="C35" s="21">
        <v>3375</v>
      </c>
      <c r="D35" s="21"/>
      <c r="E35" s="21">
        <v>0</v>
      </c>
      <c r="F35" s="21"/>
      <c r="G35" s="21">
        <v>3375</v>
      </c>
      <c r="H35" s="21"/>
      <c r="I35" s="21">
        <v>0</v>
      </c>
    </row>
    <row r="36" spans="1:17" ht="18.649999999999999" customHeight="1" x14ac:dyDescent="0.3">
      <c r="A36" s="8" t="s">
        <v>101</v>
      </c>
      <c r="B36" s="2"/>
      <c r="C36" s="21"/>
      <c r="D36" s="21"/>
      <c r="E36" s="21"/>
      <c r="F36" s="21"/>
      <c r="G36" s="21"/>
      <c r="H36" s="21"/>
      <c r="I36" s="21"/>
    </row>
    <row r="37" spans="1:17" ht="18.649999999999999" customHeight="1" x14ac:dyDescent="0.3">
      <c r="A37" s="8" t="s">
        <v>102</v>
      </c>
      <c r="B37" s="2"/>
      <c r="C37" s="21">
        <v>-675</v>
      </c>
      <c r="D37" s="21"/>
      <c r="E37" s="21">
        <v>0</v>
      </c>
      <c r="F37" s="21"/>
      <c r="G37" s="21">
        <v>-675</v>
      </c>
      <c r="H37" s="21"/>
      <c r="I37" s="21">
        <v>0</v>
      </c>
    </row>
    <row r="38" spans="1:17" s="15" customFormat="1" ht="18.649999999999999" customHeight="1" x14ac:dyDescent="0.3">
      <c r="A38" s="3" t="s">
        <v>95</v>
      </c>
      <c r="B38" s="57"/>
      <c r="C38" s="43">
        <f>C35+C37</f>
        <v>2700</v>
      </c>
      <c r="D38" s="41"/>
      <c r="E38" s="43">
        <f>E35+E37</f>
        <v>0</v>
      </c>
      <c r="F38" s="41"/>
      <c r="G38" s="43">
        <f>G35+G37</f>
        <v>2700</v>
      </c>
      <c r="H38" s="41"/>
      <c r="I38" s="43">
        <f>I35+I37</f>
        <v>0</v>
      </c>
    </row>
    <row r="39" spans="1:17" ht="17.5" customHeight="1" thickBot="1" x14ac:dyDescent="0.35">
      <c r="A39" s="3" t="s">
        <v>90</v>
      </c>
      <c r="B39" s="2"/>
      <c r="C39" s="44">
        <f>C31+C38</f>
        <v>-50054</v>
      </c>
      <c r="D39" s="21"/>
      <c r="E39" s="44">
        <f>E31+E38</f>
        <v>-66486</v>
      </c>
      <c r="F39" s="41"/>
      <c r="G39" s="44">
        <f>G31+G38</f>
        <v>-65528</v>
      </c>
      <c r="H39" s="41"/>
      <c r="I39" s="44">
        <f>I31+I38</f>
        <v>-118495</v>
      </c>
    </row>
    <row r="40" spans="1:17" ht="10.5" customHeight="1" thickTop="1" x14ac:dyDescent="0.3">
      <c r="A40" s="3"/>
      <c r="B40" s="2"/>
      <c r="C40" s="41"/>
      <c r="D40" s="21"/>
      <c r="E40" s="41"/>
      <c r="F40" s="41"/>
      <c r="G40" s="41"/>
      <c r="H40" s="41"/>
      <c r="I40" s="41"/>
    </row>
    <row r="41" spans="1:17" ht="19.5" customHeight="1" x14ac:dyDescent="0.3">
      <c r="A41" s="3" t="s">
        <v>225</v>
      </c>
      <c r="B41" s="2"/>
      <c r="C41" s="41"/>
      <c r="D41" s="41"/>
      <c r="E41" s="41"/>
      <c r="F41" s="41"/>
      <c r="G41" s="41"/>
      <c r="H41" s="41"/>
      <c r="I41" s="41"/>
    </row>
    <row r="42" spans="1:17" ht="18.649999999999999" customHeight="1" x14ac:dyDescent="0.3">
      <c r="A42" s="8" t="s">
        <v>98</v>
      </c>
      <c r="B42" s="2"/>
      <c r="C42" s="21">
        <f>C31-C43</f>
        <v>-49231</v>
      </c>
      <c r="D42" s="21"/>
      <c r="E42" s="21">
        <v>-65622</v>
      </c>
      <c r="F42" s="21"/>
      <c r="G42" s="21">
        <f>G31</f>
        <v>-68228</v>
      </c>
      <c r="H42" s="21"/>
      <c r="I42" s="21">
        <v>-118495</v>
      </c>
      <c r="Q42" s="21"/>
    </row>
    <row r="43" spans="1:17" ht="18.649999999999999" customHeight="1" x14ac:dyDescent="0.3">
      <c r="A43" s="8" t="s">
        <v>99</v>
      </c>
      <c r="B43" s="2"/>
      <c r="C43" s="21">
        <v>-3523</v>
      </c>
      <c r="D43" s="21"/>
      <c r="E43" s="21">
        <v>-864</v>
      </c>
      <c r="F43" s="21"/>
      <c r="G43" s="21">
        <v>0</v>
      </c>
      <c r="H43" s="21"/>
      <c r="I43" s="21">
        <v>0</v>
      </c>
      <c r="K43" s="21"/>
    </row>
    <row r="44" spans="1:17" ht="18.649999999999999" customHeight="1" thickBot="1" x14ac:dyDescent="0.35">
      <c r="A44" s="3" t="s">
        <v>200</v>
      </c>
      <c r="B44" s="2"/>
      <c r="C44" s="44">
        <f>C42+C43</f>
        <v>-52754</v>
      </c>
      <c r="D44" s="41"/>
      <c r="E44" s="44">
        <f>E42+E43</f>
        <v>-66486</v>
      </c>
      <c r="F44" s="41"/>
      <c r="G44" s="44">
        <f>SUM(G42:G43)</f>
        <v>-68228</v>
      </c>
      <c r="H44" s="41"/>
      <c r="I44" s="44">
        <f>I42+I43</f>
        <v>-118495</v>
      </c>
    </row>
    <row r="45" spans="1:17" ht="11.15" customHeight="1" thickTop="1" x14ac:dyDescent="0.3">
      <c r="A45" s="8"/>
      <c r="B45" s="2"/>
      <c r="C45" s="21"/>
      <c r="D45" s="21"/>
      <c r="E45" s="21"/>
      <c r="F45" s="21"/>
      <c r="G45" s="21"/>
      <c r="H45" s="21"/>
      <c r="I45" s="21"/>
    </row>
    <row r="46" spans="1:17" ht="18.649999999999999" customHeight="1" x14ac:dyDescent="0.3">
      <c r="A46" s="3" t="s">
        <v>231</v>
      </c>
      <c r="E46" s="6"/>
      <c r="I46" s="6"/>
    </row>
    <row r="47" spans="1:17" ht="18.649999999999999" customHeight="1" x14ac:dyDescent="0.3">
      <c r="A47" s="8" t="s">
        <v>98</v>
      </c>
      <c r="C47" s="84">
        <f>C42+C38</f>
        <v>-46531</v>
      </c>
      <c r="D47" s="84"/>
      <c r="E47" s="84">
        <v>-65622</v>
      </c>
      <c r="F47" s="84"/>
      <c r="G47" s="84">
        <f>G42+G38</f>
        <v>-65528</v>
      </c>
      <c r="H47" s="84"/>
      <c r="I47" s="84">
        <v>-118495</v>
      </c>
    </row>
    <row r="48" spans="1:17" ht="18.649999999999999" customHeight="1" x14ac:dyDescent="0.3">
      <c r="A48" s="8" t="s">
        <v>99</v>
      </c>
      <c r="C48" s="39">
        <v>-3523</v>
      </c>
      <c r="D48" s="21"/>
      <c r="E48" s="39">
        <v>-864</v>
      </c>
      <c r="F48" s="27"/>
      <c r="G48" s="39">
        <v>0</v>
      </c>
      <c r="H48" s="27"/>
      <c r="I48" s="39">
        <v>0</v>
      </c>
    </row>
    <row r="49" spans="1:9" ht="18.649999999999999" customHeight="1" thickBot="1" x14ac:dyDescent="0.35">
      <c r="A49" s="120" t="s">
        <v>90</v>
      </c>
      <c r="C49" s="42">
        <f>SUM(C47:C48)</f>
        <v>-50054</v>
      </c>
      <c r="D49" s="41"/>
      <c r="E49" s="42">
        <f>E47+E48</f>
        <v>-66486</v>
      </c>
      <c r="F49" s="41"/>
      <c r="G49" s="42">
        <f>SUM(G47:G48)</f>
        <v>-65528</v>
      </c>
      <c r="H49" s="41"/>
      <c r="I49" s="42">
        <f>I47+I48</f>
        <v>-118495</v>
      </c>
    </row>
    <row r="50" spans="1:9" ht="10" customHeight="1" thickTop="1" x14ac:dyDescent="0.3">
      <c r="A50" s="8"/>
      <c r="B50" s="2"/>
      <c r="C50" s="21"/>
      <c r="D50" s="21"/>
      <c r="E50" s="21"/>
      <c r="F50" s="21"/>
      <c r="G50" s="21"/>
      <c r="H50" s="21"/>
      <c r="I50" s="21"/>
    </row>
    <row r="51" spans="1:9" ht="18.649999999999999" customHeight="1" thickBot="1" x14ac:dyDescent="0.35">
      <c r="A51" s="120" t="s">
        <v>237</v>
      </c>
      <c r="C51" s="121">
        <f>C42/1102061</f>
        <v>-4.4671755919136961E-2</v>
      </c>
      <c r="D51" s="122"/>
      <c r="E51" s="121">
        <f>E42/1102061</f>
        <v>-5.9544798336934164E-2</v>
      </c>
      <c r="F51" s="122"/>
      <c r="G51" s="121">
        <f>G42/1102061</f>
        <v>-6.1909458732320621E-2</v>
      </c>
      <c r="H51" s="122"/>
      <c r="I51" s="121">
        <f>I44/1102061</f>
        <v>-0.10752127150856441</v>
      </c>
    </row>
    <row r="52" spans="1:9" ht="18.649999999999999" customHeight="1" thickTop="1" x14ac:dyDescent="0.3">
      <c r="A52" s="3"/>
      <c r="B52" s="2"/>
      <c r="C52" s="18"/>
      <c r="D52" s="18"/>
      <c r="E52" s="18"/>
      <c r="F52" s="18"/>
      <c r="G52" s="18"/>
      <c r="H52" s="18"/>
      <c r="I52" s="18"/>
    </row>
    <row r="53" spans="1:9" ht="18.649999999999999" customHeight="1" x14ac:dyDescent="0.3">
      <c r="A53" s="8"/>
      <c r="C53" s="10"/>
      <c r="D53" s="10"/>
      <c r="E53" s="10"/>
      <c r="F53" s="10"/>
      <c r="G53" s="10"/>
      <c r="H53" s="10"/>
      <c r="I53" s="10"/>
    </row>
    <row r="76" spans="3:7" ht="20.25" customHeight="1" x14ac:dyDescent="0.35">
      <c r="C76" s="6">
        <v>580066</v>
      </c>
      <c r="G76" s="6">
        <v>-98809</v>
      </c>
    </row>
  </sheetData>
  <mergeCells count="9">
    <mergeCell ref="C7:E7"/>
    <mergeCell ref="G7:I7"/>
    <mergeCell ref="C9:I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4" firstPageNumber="5" fitToHeight="0" orientation="portrait" useFirstPageNumber="1" r:id="rId1"/>
  <headerFooter>
    <oddFooter>&amp;L&amp;10 The accompanying condensed notes form an integral part of the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51707-51E8-44AF-95EE-4A56BE471F7D}">
  <sheetPr>
    <tabColor rgb="FF00B050"/>
  </sheetPr>
  <dimension ref="A1:U76"/>
  <sheetViews>
    <sheetView showGridLines="0" view="pageBreakPreview" zoomScale="55" zoomScaleNormal="55" zoomScaleSheetLayoutView="55" workbookViewId="0">
      <selection activeCell="K57" sqref="K57"/>
    </sheetView>
  </sheetViews>
  <sheetFormatPr defaultColWidth="8.26953125" defaultRowHeight="23.25" customHeight="1" x14ac:dyDescent="0.4"/>
  <cols>
    <col min="1" max="1" width="62.7265625" style="98" customWidth="1"/>
    <col min="2" max="2" width="10.08984375" style="98" customWidth="1"/>
    <col min="3" max="3" width="8.453125" style="97" customWidth="1"/>
    <col min="4" max="4" width="1.26953125" style="98" customWidth="1"/>
    <col min="5" max="5" width="17.1796875" style="98" customWidth="1"/>
    <col min="6" max="6" width="1.26953125" style="98" customWidth="1"/>
    <col min="7" max="7" width="17.1796875" style="98" customWidth="1"/>
    <col min="8" max="8" width="1.26953125" style="98" customWidth="1"/>
    <col min="9" max="9" width="17.1796875" style="98" customWidth="1"/>
    <col min="10" max="10" width="1.26953125" style="98" customWidth="1"/>
    <col min="11" max="11" width="17.1796875" style="98" customWidth="1"/>
    <col min="12" max="12" width="1.26953125" style="98" customWidth="1"/>
    <col min="13" max="13" width="17.1796875" style="98" customWidth="1"/>
    <col min="14" max="14" width="1.26953125" style="98" customWidth="1"/>
    <col min="15" max="15" width="17.1796875" style="98" customWidth="1"/>
    <col min="16" max="16" width="1.26953125" style="98" customWidth="1"/>
    <col min="17" max="17" width="17.1796875" style="98" customWidth="1"/>
    <col min="18" max="18" width="1.26953125" style="98" customWidth="1"/>
    <col min="19" max="19" width="17.1796875" style="98" customWidth="1"/>
    <col min="20" max="21" width="10" style="98" bestFit="1" customWidth="1"/>
    <col min="22" max="16384" width="8.26953125" style="98"/>
  </cols>
  <sheetData>
    <row r="1" spans="1:19" ht="23.25" customHeight="1" x14ac:dyDescent="0.4">
      <c r="A1" s="29" t="s">
        <v>0</v>
      </c>
      <c r="B1" s="29"/>
    </row>
    <row r="2" spans="1:19" ht="23.25" customHeight="1" x14ac:dyDescent="0.4">
      <c r="A2" s="130" t="s">
        <v>103</v>
      </c>
      <c r="B2" s="130"/>
    </row>
    <row r="3" spans="1:19" ht="18" customHeight="1" x14ac:dyDescent="0.4"/>
    <row r="4" spans="1:19" ht="23.25" customHeight="1" x14ac:dyDescent="0.4">
      <c r="D4" s="97"/>
      <c r="E4" s="161" t="s">
        <v>104</v>
      </c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</row>
    <row r="5" spans="1:19" ht="23.25" customHeight="1" x14ac:dyDescent="0.4">
      <c r="K5" s="158" t="s">
        <v>65</v>
      </c>
      <c r="L5" s="158"/>
      <c r="M5" s="158"/>
      <c r="N5" s="131"/>
      <c r="O5" s="159" t="s">
        <v>105</v>
      </c>
      <c r="P5" s="159"/>
      <c r="Q5" s="159"/>
      <c r="R5" s="131"/>
    </row>
    <row r="6" spans="1:19" ht="23.25" customHeight="1" x14ac:dyDescent="0.4">
      <c r="E6" s="131" t="s">
        <v>106</v>
      </c>
      <c r="G6" s="131"/>
      <c r="I6" s="131" t="s">
        <v>107</v>
      </c>
      <c r="K6" s="131"/>
      <c r="L6" s="131"/>
      <c r="M6" s="131"/>
      <c r="N6" s="131"/>
      <c r="O6" s="131" t="s">
        <v>108</v>
      </c>
      <c r="P6" s="131"/>
      <c r="Q6" s="131" t="s">
        <v>109</v>
      </c>
      <c r="R6" s="131"/>
    </row>
    <row r="7" spans="1:19" ht="23.25" customHeight="1" x14ac:dyDescent="0.4">
      <c r="D7" s="131"/>
      <c r="E7" s="131" t="s">
        <v>110</v>
      </c>
      <c r="F7" s="131"/>
      <c r="G7" s="131" t="s">
        <v>111</v>
      </c>
      <c r="H7" s="131"/>
      <c r="I7" s="131" t="s">
        <v>112</v>
      </c>
      <c r="J7" s="131"/>
      <c r="K7" s="131" t="s">
        <v>113</v>
      </c>
      <c r="L7" s="131"/>
      <c r="M7" s="131"/>
      <c r="N7" s="131"/>
      <c r="O7" s="131" t="s">
        <v>114</v>
      </c>
      <c r="P7" s="131"/>
      <c r="Q7" s="131" t="s">
        <v>115</v>
      </c>
      <c r="R7" s="131"/>
      <c r="S7" s="131" t="s">
        <v>116</v>
      </c>
    </row>
    <row r="8" spans="1:19" ht="23.25" customHeight="1" x14ac:dyDescent="0.4">
      <c r="C8" s="132" t="s">
        <v>7</v>
      </c>
      <c r="D8" s="131"/>
      <c r="E8" s="131" t="s">
        <v>117</v>
      </c>
      <c r="F8" s="131"/>
      <c r="G8" s="131" t="s">
        <v>118</v>
      </c>
      <c r="H8" s="131"/>
      <c r="I8" s="131" t="s">
        <v>119</v>
      </c>
      <c r="J8" s="131"/>
      <c r="K8" s="131" t="s">
        <v>120</v>
      </c>
      <c r="L8" s="131"/>
      <c r="M8" s="131" t="s">
        <v>121</v>
      </c>
      <c r="N8" s="131"/>
      <c r="O8" s="131" t="s">
        <v>122</v>
      </c>
      <c r="P8" s="131"/>
      <c r="Q8" s="131" t="s">
        <v>123</v>
      </c>
      <c r="R8" s="131"/>
      <c r="S8" s="131" t="s">
        <v>124</v>
      </c>
    </row>
    <row r="9" spans="1:19" ht="23.25" customHeight="1" x14ac:dyDescent="0.4">
      <c r="D9" s="97"/>
      <c r="E9" s="160" t="s">
        <v>11</v>
      </c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</row>
    <row r="10" spans="1:19" ht="23.15" customHeight="1" x14ac:dyDescent="0.4">
      <c r="A10" s="133" t="s">
        <v>215</v>
      </c>
      <c r="B10" s="133"/>
    </row>
    <row r="11" spans="1:19" ht="23.25" customHeight="1" x14ac:dyDescent="0.4">
      <c r="A11" s="133" t="s">
        <v>125</v>
      </c>
      <c r="B11" s="133"/>
      <c r="D11" s="134"/>
      <c r="E11" s="134">
        <v>551031</v>
      </c>
      <c r="F11" s="134"/>
      <c r="G11" s="134">
        <v>947945</v>
      </c>
      <c r="H11" s="134"/>
      <c r="I11" s="134">
        <v>-203824</v>
      </c>
      <c r="J11" s="134"/>
      <c r="K11" s="134">
        <v>82501</v>
      </c>
      <c r="L11" s="134"/>
      <c r="M11" s="134">
        <v>843767</v>
      </c>
      <c r="N11" s="134"/>
      <c r="O11" s="134">
        <f>SUM(E11:M11)</f>
        <v>2221420</v>
      </c>
      <c r="P11" s="134"/>
      <c r="Q11" s="134">
        <v>2517</v>
      </c>
      <c r="R11" s="134"/>
      <c r="S11" s="134">
        <f>O11+Q11</f>
        <v>2223937</v>
      </c>
    </row>
    <row r="12" spans="1:19" ht="9" customHeight="1" x14ac:dyDescent="0.4">
      <c r="A12" s="133"/>
      <c r="B12" s="133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</row>
    <row r="13" spans="1:19" ht="23.25" customHeight="1" x14ac:dyDescent="0.4">
      <c r="A13" s="29" t="s">
        <v>126</v>
      </c>
      <c r="B13" s="29"/>
      <c r="D13" s="135"/>
      <c r="E13" s="135"/>
      <c r="F13" s="135"/>
      <c r="G13" s="135"/>
      <c r="H13" s="135">
        <v>24338</v>
      </c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</row>
    <row r="14" spans="1:19" ht="23.25" customHeight="1" x14ac:dyDescent="0.4">
      <c r="A14" s="136" t="s">
        <v>127</v>
      </c>
      <c r="B14" s="136"/>
      <c r="D14" s="137"/>
      <c r="E14" s="138"/>
      <c r="F14" s="138"/>
      <c r="G14" s="138"/>
      <c r="H14" s="138"/>
      <c r="I14" s="138"/>
      <c r="J14" s="138"/>
      <c r="K14" s="138"/>
      <c r="L14" s="137"/>
      <c r="M14" s="137"/>
      <c r="N14" s="137"/>
      <c r="O14" s="138"/>
      <c r="P14" s="137"/>
      <c r="Q14" s="137"/>
      <c r="R14" s="137"/>
      <c r="S14" s="137"/>
    </row>
    <row r="15" spans="1:19" ht="23.25" customHeight="1" x14ac:dyDescent="0.4">
      <c r="A15" s="17" t="s">
        <v>128</v>
      </c>
      <c r="B15" s="17"/>
      <c r="C15" s="97">
        <v>7</v>
      </c>
      <c r="D15" s="137"/>
      <c r="E15" s="139">
        <v>0</v>
      </c>
      <c r="F15" s="140"/>
      <c r="G15" s="139">
        <v>0</v>
      </c>
      <c r="H15" s="141"/>
      <c r="I15" s="139">
        <v>0</v>
      </c>
      <c r="J15" s="140"/>
      <c r="K15" s="139">
        <v>0</v>
      </c>
      <c r="L15" s="140"/>
      <c r="M15" s="139">
        <v>-110203</v>
      </c>
      <c r="N15" s="141"/>
      <c r="O15" s="142">
        <f>SUM(E15:M15)</f>
        <v>-110203</v>
      </c>
      <c r="P15" s="141"/>
      <c r="Q15" s="139">
        <v>0</v>
      </c>
      <c r="R15" s="141"/>
      <c r="S15" s="142">
        <f>O15+Q15</f>
        <v>-110203</v>
      </c>
    </row>
    <row r="16" spans="1:19" ht="23.25" customHeight="1" x14ac:dyDescent="0.4">
      <c r="A16" s="133" t="s">
        <v>129</v>
      </c>
      <c r="B16" s="133"/>
      <c r="D16" s="134"/>
      <c r="E16" s="143">
        <f>SUM(E15)</f>
        <v>0</v>
      </c>
      <c r="F16" s="144"/>
      <c r="G16" s="143">
        <f>SUM(G15)</f>
        <v>0</v>
      </c>
      <c r="H16" s="144">
        <v>1110811</v>
      </c>
      <c r="I16" s="143">
        <f>SUM(I15)</f>
        <v>0</v>
      </c>
      <c r="J16" s="144"/>
      <c r="K16" s="143">
        <f>SUM(K15)</f>
        <v>0</v>
      </c>
      <c r="L16" s="134"/>
      <c r="M16" s="145">
        <f>SUM(M15)</f>
        <v>-110203</v>
      </c>
      <c r="N16" s="134"/>
      <c r="O16" s="145">
        <f>SUM(O15)</f>
        <v>-110203</v>
      </c>
      <c r="P16" s="134"/>
      <c r="Q16" s="143">
        <f>SUM(Q15)</f>
        <v>0</v>
      </c>
      <c r="R16" s="134"/>
      <c r="S16" s="145">
        <f>SUM(S15)</f>
        <v>-110203</v>
      </c>
    </row>
    <row r="17" spans="1:19" ht="18" x14ac:dyDescent="0.4">
      <c r="A17" s="29"/>
      <c r="B17" s="29"/>
      <c r="D17" s="134"/>
      <c r="E17" s="144"/>
      <c r="F17" s="144"/>
      <c r="G17" s="144"/>
      <c r="H17" s="144"/>
      <c r="I17" s="144"/>
      <c r="J17" s="144"/>
      <c r="K17" s="144"/>
      <c r="L17" s="134"/>
      <c r="M17" s="134"/>
      <c r="N17" s="134"/>
      <c r="O17" s="134"/>
      <c r="P17" s="134"/>
      <c r="Q17" s="134"/>
      <c r="R17" s="134"/>
      <c r="S17" s="134"/>
    </row>
    <row r="18" spans="1:19" ht="23.25" customHeight="1" x14ac:dyDescent="0.4">
      <c r="A18" s="133" t="s">
        <v>130</v>
      </c>
      <c r="B18" s="133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</row>
    <row r="19" spans="1:19" ht="23.25" customHeight="1" x14ac:dyDescent="0.4">
      <c r="A19" s="98" t="s">
        <v>131</v>
      </c>
      <c r="D19" s="137"/>
      <c r="E19" s="138">
        <v>0</v>
      </c>
      <c r="F19" s="138"/>
      <c r="G19" s="138">
        <v>0</v>
      </c>
      <c r="H19" s="138"/>
      <c r="I19" s="138">
        <v>0</v>
      </c>
      <c r="J19" s="138"/>
      <c r="K19" s="138">
        <v>0</v>
      </c>
      <c r="L19" s="137"/>
      <c r="M19" s="138">
        <f>'PL 9M 5 '!E42</f>
        <v>-65622</v>
      </c>
      <c r="N19" s="137"/>
      <c r="O19" s="146">
        <f>SUM(E19:M19)</f>
        <v>-65622</v>
      </c>
      <c r="P19" s="137"/>
      <c r="Q19" s="137">
        <f>'PL 9M 5 '!E43</f>
        <v>-864</v>
      </c>
      <c r="R19" s="137"/>
      <c r="S19" s="142">
        <f>O19+Q19</f>
        <v>-66486</v>
      </c>
    </row>
    <row r="20" spans="1:19" ht="23.25" customHeight="1" x14ac:dyDescent="0.4">
      <c r="A20" s="98" t="s">
        <v>134</v>
      </c>
      <c r="D20" s="137"/>
      <c r="E20" s="138">
        <v>0</v>
      </c>
      <c r="F20" s="138"/>
      <c r="G20" s="138">
        <v>0</v>
      </c>
      <c r="H20" s="138"/>
      <c r="I20" s="138">
        <v>0</v>
      </c>
      <c r="J20" s="138"/>
      <c r="K20" s="138">
        <v>0</v>
      </c>
      <c r="L20" s="137"/>
      <c r="M20" s="138">
        <v>0</v>
      </c>
      <c r="N20" s="138"/>
      <c r="O20" s="138">
        <f>SUM(E20:M20)</f>
        <v>0</v>
      </c>
      <c r="P20" s="138"/>
      <c r="Q20" s="138">
        <v>0</v>
      </c>
      <c r="R20" s="138"/>
      <c r="S20" s="138">
        <f>O20+Q20</f>
        <v>0</v>
      </c>
    </row>
    <row r="21" spans="1:19" ht="23.25" customHeight="1" x14ac:dyDescent="0.4">
      <c r="A21" s="133" t="s">
        <v>90</v>
      </c>
      <c r="B21" s="133"/>
      <c r="D21" s="134"/>
      <c r="E21" s="143">
        <f>SUM(E19:E20)</f>
        <v>0</v>
      </c>
      <c r="F21" s="144"/>
      <c r="G21" s="143">
        <f>SUM(G19:G20)</f>
        <v>0</v>
      </c>
      <c r="H21" s="144"/>
      <c r="I21" s="143">
        <f>SUM(I19:I20)</f>
        <v>0</v>
      </c>
      <c r="J21" s="144"/>
      <c r="K21" s="143">
        <f>SUM(K19:K20)</f>
        <v>0</v>
      </c>
      <c r="L21" s="134"/>
      <c r="M21" s="145">
        <f>SUM(M19:M20)</f>
        <v>-65622</v>
      </c>
      <c r="N21" s="134"/>
      <c r="O21" s="145">
        <f>SUM(O19:O20)</f>
        <v>-65622</v>
      </c>
      <c r="P21" s="134"/>
      <c r="Q21" s="145">
        <f>SUM(Q19:Q20)</f>
        <v>-864</v>
      </c>
      <c r="R21" s="134"/>
      <c r="S21" s="145">
        <f>SUM(S19:S20)</f>
        <v>-66486</v>
      </c>
    </row>
    <row r="22" spans="1:19" ht="18" customHeight="1" x14ac:dyDescent="0.4"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</row>
    <row r="23" spans="1:19" ht="23" customHeight="1" thickBot="1" x14ac:dyDescent="0.45">
      <c r="A23" s="133" t="s">
        <v>216</v>
      </c>
      <c r="B23" s="133"/>
      <c r="D23" s="134"/>
      <c r="E23" s="147">
        <f>E11+E16+E21</f>
        <v>551031</v>
      </c>
      <c r="F23" s="134"/>
      <c r="G23" s="147">
        <f>G11+G16+G21</f>
        <v>947945</v>
      </c>
      <c r="H23" s="134"/>
      <c r="I23" s="147">
        <f>I11+I16+I21</f>
        <v>-203824</v>
      </c>
      <c r="J23" s="134"/>
      <c r="K23" s="147">
        <f>K11+K16+K21</f>
        <v>82501</v>
      </c>
      <c r="L23" s="134"/>
      <c r="M23" s="147">
        <f>M11+M16+M21</f>
        <v>667942</v>
      </c>
      <c r="N23" s="134"/>
      <c r="O23" s="147">
        <f>O11+O16+O21</f>
        <v>2045595</v>
      </c>
      <c r="P23" s="134"/>
      <c r="Q23" s="147">
        <f>Q11+Q16+Q21</f>
        <v>1653</v>
      </c>
      <c r="R23" s="134"/>
      <c r="S23" s="147">
        <f>S11+S16+S21</f>
        <v>2047248</v>
      </c>
    </row>
    <row r="24" spans="1:19" ht="23" customHeight="1" thickTop="1" x14ac:dyDescent="0.4">
      <c r="A24" s="133"/>
      <c r="B24" s="133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</row>
    <row r="25" spans="1:19" ht="23.25" hidden="1" customHeight="1" x14ac:dyDescent="0.4">
      <c r="D25" s="97"/>
      <c r="E25" s="161" t="s">
        <v>104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</row>
    <row r="26" spans="1:19" ht="23.25" hidden="1" customHeight="1" x14ac:dyDescent="0.4">
      <c r="H26" s="98">
        <v>561397</v>
      </c>
      <c r="K26" s="158" t="s">
        <v>136</v>
      </c>
      <c r="L26" s="158"/>
      <c r="M26" s="158"/>
      <c r="N26" s="131"/>
      <c r="O26" s="159" t="s">
        <v>105</v>
      </c>
      <c r="P26" s="159"/>
      <c r="Q26" s="159"/>
      <c r="R26" s="131"/>
    </row>
    <row r="27" spans="1:19" ht="23.25" hidden="1" customHeight="1" x14ac:dyDescent="0.4">
      <c r="E27" s="131" t="s">
        <v>106</v>
      </c>
      <c r="G27" s="131"/>
      <c r="I27" s="131" t="s">
        <v>107</v>
      </c>
      <c r="K27" s="131"/>
      <c r="L27" s="131"/>
      <c r="M27" s="131"/>
      <c r="N27" s="131"/>
      <c r="O27" s="131" t="s">
        <v>108</v>
      </c>
      <c r="P27" s="131"/>
      <c r="Q27" s="131" t="s">
        <v>109</v>
      </c>
      <c r="R27" s="131"/>
    </row>
    <row r="28" spans="1:19" ht="23.25" hidden="1" customHeight="1" x14ac:dyDescent="0.4">
      <c r="D28" s="131"/>
      <c r="E28" s="131" t="s">
        <v>110</v>
      </c>
      <c r="F28" s="131"/>
      <c r="G28" s="131" t="s">
        <v>111</v>
      </c>
      <c r="H28" s="131"/>
      <c r="I28" s="131" t="s">
        <v>112</v>
      </c>
      <c r="J28" s="131"/>
      <c r="K28" s="131" t="s">
        <v>113</v>
      </c>
      <c r="L28" s="131"/>
      <c r="M28" s="131"/>
      <c r="N28" s="131"/>
      <c r="O28" s="131" t="s">
        <v>114</v>
      </c>
      <c r="P28" s="131"/>
      <c r="Q28" s="131" t="s">
        <v>115</v>
      </c>
      <c r="R28" s="131"/>
      <c r="S28" s="131" t="s">
        <v>116</v>
      </c>
    </row>
    <row r="29" spans="1:19" ht="23.25" hidden="1" customHeight="1" x14ac:dyDescent="0.4">
      <c r="D29" s="131">
        <v>35182</v>
      </c>
      <c r="E29" s="131" t="s">
        <v>117</v>
      </c>
      <c r="F29" s="131"/>
      <c r="G29" s="131" t="s">
        <v>118</v>
      </c>
      <c r="H29" s="131"/>
      <c r="I29" s="131" t="s">
        <v>119</v>
      </c>
      <c r="J29" s="131"/>
      <c r="K29" s="131" t="s">
        <v>120</v>
      </c>
      <c r="L29" s="131"/>
      <c r="M29" s="131" t="s">
        <v>121</v>
      </c>
      <c r="N29" s="131"/>
      <c r="O29" s="131" t="s">
        <v>122</v>
      </c>
      <c r="P29" s="131"/>
      <c r="Q29" s="131" t="s">
        <v>123</v>
      </c>
      <c r="R29" s="131"/>
      <c r="S29" s="131" t="s">
        <v>124</v>
      </c>
    </row>
    <row r="30" spans="1:19" ht="23.25" hidden="1" customHeight="1" x14ac:dyDescent="0.4">
      <c r="D30" s="97"/>
      <c r="E30" s="160" t="s">
        <v>11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1:19" ht="23.25" customHeight="1" x14ac:dyDescent="0.4">
      <c r="A31" s="133" t="s">
        <v>217</v>
      </c>
      <c r="B31" s="133"/>
    </row>
    <row r="32" spans="1:19" ht="23.25" customHeight="1" x14ac:dyDescent="0.4">
      <c r="A32" s="133" t="s">
        <v>133</v>
      </c>
      <c r="B32" s="133"/>
      <c r="D32" s="134"/>
      <c r="E32" s="134">
        <v>551031</v>
      </c>
      <c r="F32" s="134"/>
      <c r="G32" s="134">
        <v>947945</v>
      </c>
      <c r="H32" s="134"/>
      <c r="I32" s="134">
        <v>-203824</v>
      </c>
      <c r="J32" s="134"/>
      <c r="K32" s="134">
        <v>82501</v>
      </c>
      <c r="L32" s="134"/>
      <c r="M32" s="134">
        <v>637262</v>
      </c>
      <c r="N32" s="134"/>
      <c r="O32" s="134">
        <f>SUM(E32:M32)</f>
        <v>2014915</v>
      </c>
      <c r="P32" s="134"/>
      <c r="Q32" s="134">
        <v>423</v>
      </c>
      <c r="R32" s="134"/>
      <c r="S32" s="134">
        <f>O32+Q32</f>
        <v>2015338</v>
      </c>
    </row>
    <row r="33" spans="1:21" ht="18" x14ac:dyDescent="0.4">
      <c r="A33" s="133"/>
      <c r="B33" s="133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</row>
    <row r="34" spans="1:21" ht="23.25" hidden="1" customHeight="1" x14ac:dyDescent="0.4">
      <c r="A34" s="29" t="s">
        <v>126</v>
      </c>
      <c r="B34" s="29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</row>
    <row r="35" spans="1:21" ht="23.25" hidden="1" customHeight="1" x14ac:dyDescent="0.4">
      <c r="A35" s="136" t="s">
        <v>127</v>
      </c>
      <c r="B35" s="136"/>
      <c r="D35" s="137"/>
      <c r="E35" s="138"/>
      <c r="F35" s="138"/>
      <c r="G35" s="138"/>
      <c r="H35" s="138"/>
      <c r="I35" s="138"/>
      <c r="J35" s="138"/>
      <c r="K35" s="138"/>
      <c r="L35" s="137"/>
      <c r="M35" s="137"/>
      <c r="N35" s="137"/>
      <c r="O35" s="138"/>
      <c r="P35" s="137"/>
      <c r="Q35" s="137"/>
      <c r="R35" s="137"/>
      <c r="S35" s="137"/>
    </row>
    <row r="36" spans="1:21" ht="23.25" hidden="1" customHeight="1" x14ac:dyDescent="0.4">
      <c r="A36" s="17" t="s">
        <v>128</v>
      </c>
      <c r="B36" s="17"/>
      <c r="D36" s="137"/>
      <c r="E36" s="139">
        <v>0</v>
      </c>
      <c r="F36" s="140"/>
      <c r="G36" s="139">
        <v>0</v>
      </c>
      <c r="H36" s="141"/>
      <c r="I36" s="139">
        <v>0</v>
      </c>
      <c r="J36" s="140"/>
      <c r="K36" s="139">
        <v>0</v>
      </c>
      <c r="L36" s="140"/>
      <c r="M36" s="139">
        <v>0</v>
      </c>
      <c r="N36" s="141"/>
      <c r="O36" s="148">
        <f>SUM(E36:M36)</f>
        <v>0</v>
      </c>
      <c r="P36" s="141"/>
      <c r="Q36" s="139">
        <v>0</v>
      </c>
      <c r="R36" s="141"/>
      <c r="S36" s="148">
        <f>SUM(O36:Q36)</f>
        <v>0</v>
      </c>
    </row>
    <row r="37" spans="1:21" ht="23.25" hidden="1" customHeight="1" x14ac:dyDescent="0.4">
      <c r="A37" s="29" t="s">
        <v>129</v>
      </c>
      <c r="B37" s="29"/>
      <c r="D37" s="134"/>
      <c r="E37" s="143">
        <f>SUM(E36)</f>
        <v>0</v>
      </c>
      <c r="F37" s="144"/>
      <c r="G37" s="143">
        <f>SUM(G36)</f>
        <v>0</v>
      </c>
      <c r="H37" s="144"/>
      <c r="I37" s="143">
        <f>SUM(I36)</f>
        <v>0</v>
      </c>
      <c r="J37" s="144"/>
      <c r="K37" s="143">
        <f>SUM(K36)</f>
        <v>0</v>
      </c>
      <c r="L37" s="134"/>
      <c r="M37" s="143">
        <f>SUM(M36)</f>
        <v>0</v>
      </c>
      <c r="N37" s="134"/>
      <c r="O37" s="145">
        <f>SUM(O36)</f>
        <v>0</v>
      </c>
      <c r="P37" s="134"/>
      <c r="Q37" s="143">
        <f>SUM(Q36)</f>
        <v>0</v>
      </c>
      <c r="R37" s="134"/>
      <c r="S37" s="145">
        <f>SUM(S36)</f>
        <v>0</v>
      </c>
    </row>
    <row r="38" spans="1:21" ht="23.25" hidden="1" customHeight="1" x14ac:dyDescent="0.4">
      <c r="A38" s="29"/>
      <c r="B38" s="29"/>
      <c r="D38" s="134"/>
      <c r="E38" s="144"/>
      <c r="F38" s="144"/>
      <c r="G38" s="144"/>
      <c r="H38" s="144"/>
      <c r="I38" s="144"/>
      <c r="J38" s="144"/>
      <c r="K38" s="144"/>
      <c r="L38" s="134"/>
      <c r="M38" s="134"/>
      <c r="N38" s="134"/>
      <c r="O38" s="134"/>
      <c r="P38" s="134"/>
      <c r="Q38" s="134"/>
      <c r="R38" s="134"/>
      <c r="S38" s="134"/>
    </row>
    <row r="39" spans="1:21" ht="23.25" customHeight="1" x14ac:dyDescent="0.4">
      <c r="A39" s="133" t="s">
        <v>130</v>
      </c>
      <c r="B39" s="133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</row>
    <row r="40" spans="1:21" ht="23.25" customHeight="1" x14ac:dyDescent="0.4">
      <c r="A40" s="98" t="s">
        <v>131</v>
      </c>
      <c r="D40" s="137"/>
      <c r="E40" s="142">
        <v>0</v>
      </c>
      <c r="F40" s="138"/>
      <c r="G40" s="142">
        <v>0</v>
      </c>
      <c r="H40" s="138"/>
      <c r="I40" s="142">
        <v>0</v>
      </c>
      <c r="J40" s="138"/>
      <c r="K40" s="142">
        <v>0</v>
      </c>
      <c r="L40" s="138"/>
      <c r="M40" s="142">
        <f>'PL 9M 5 '!C42</f>
        <v>-49231</v>
      </c>
      <c r="N40" s="138"/>
      <c r="O40" s="142">
        <f>SUM(E40:M40)</f>
        <v>-49231</v>
      </c>
      <c r="P40" s="138"/>
      <c r="Q40" s="138">
        <f>'PL 9M 5 '!C43</f>
        <v>-3523</v>
      </c>
      <c r="R40" s="138"/>
      <c r="S40" s="142">
        <f>O40+Q40</f>
        <v>-52754</v>
      </c>
    </row>
    <row r="41" spans="1:21" ht="23.25" customHeight="1" x14ac:dyDescent="0.4">
      <c r="A41" s="98" t="s">
        <v>134</v>
      </c>
      <c r="D41" s="137"/>
      <c r="E41" s="139">
        <v>0</v>
      </c>
      <c r="F41" s="138"/>
      <c r="G41" s="139">
        <v>0</v>
      </c>
      <c r="H41" s="138"/>
      <c r="I41" s="139">
        <v>0</v>
      </c>
      <c r="J41" s="138"/>
      <c r="K41" s="139">
        <v>0</v>
      </c>
      <c r="L41" s="138"/>
      <c r="M41" s="138">
        <f>'PL 9M 5 '!C38</f>
        <v>2700</v>
      </c>
      <c r="N41" s="138"/>
      <c r="O41" s="149">
        <f>SUM(E41:M41)</f>
        <v>2700</v>
      </c>
      <c r="P41" s="138"/>
      <c r="Q41" s="138">
        <v>0</v>
      </c>
      <c r="R41" s="138"/>
      <c r="S41" s="142">
        <f>O41+Q41</f>
        <v>2700</v>
      </c>
    </row>
    <row r="42" spans="1:21" ht="23.25" customHeight="1" x14ac:dyDescent="0.4">
      <c r="A42" s="133" t="s">
        <v>90</v>
      </c>
      <c r="B42" s="133"/>
      <c r="D42" s="134"/>
      <c r="E42" s="150">
        <f>SUM(E40:E41)</f>
        <v>0</v>
      </c>
      <c r="F42" s="151"/>
      <c r="G42" s="152">
        <f>SUM(G40:G41)</f>
        <v>0</v>
      </c>
      <c r="H42" s="151"/>
      <c r="I42" s="152">
        <f>SUM(I40:I41)</f>
        <v>0</v>
      </c>
      <c r="J42" s="151"/>
      <c r="K42" s="152">
        <f>SUM(K40:K41)</f>
        <v>0</v>
      </c>
      <c r="L42" s="151"/>
      <c r="M42" s="152">
        <f>SUM(M40:M41)</f>
        <v>-46531</v>
      </c>
      <c r="N42" s="151"/>
      <c r="O42" s="152">
        <f>SUM(O40:O41)</f>
        <v>-46531</v>
      </c>
      <c r="P42" s="151"/>
      <c r="Q42" s="152">
        <f>SUM(Q40:Q41)</f>
        <v>-3523</v>
      </c>
      <c r="R42" s="134"/>
      <c r="S42" s="143">
        <f>SUM(S40:S41)</f>
        <v>-50054</v>
      </c>
    </row>
    <row r="43" spans="1:21" ht="18" customHeight="1" x14ac:dyDescent="0.4"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</row>
    <row r="44" spans="1:21" ht="23.25" customHeight="1" thickBot="1" x14ac:dyDescent="0.45">
      <c r="A44" s="133" t="s">
        <v>218</v>
      </c>
      <c r="B44" s="133"/>
      <c r="D44" s="134"/>
      <c r="E44" s="147">
        <f>E32+E37+E42</f>
        <v>551031</v>
      </c>
      <c r="F44" s="134"/>
      <c r="G44" s="147">
        <f>G32+G37+G42</f>
        <v>947945</v>
      </c>
      <c r="H44" s="134"/>
      <c r="I44" s="147">
        <f>I32+I37+I42</f>
        <v>-203824</v>
      </c>
      <c r="J44" s="134"/>
      <c r="K44" s="147">
        <f>K32+K37+K42</f>
        <v>82501</v>
      </c>
      <c r="L44" s="134"/>
      <c r="M44" s="147">
        <f>M32+M37+M42</f>
        <v>590731</v>
      </c>
      <c r="N44" s="134"/>
      <c r="O44" s="147">
        <f>O32+O37+O42</f>
        <v>1968384</v>
      </c>
      <c r="P44" s="134"/>
      <c r="Q44" s="147">
        <f>Q32+Q37+Q42</f>
        <v>-3100</v>
      </c>
      <c r="R44" s="134"/>
      <c r="S44" s="147">
        <f>S32+S37+S42</f>
        <v>1965284</v>
      </c>
      <c r="T44" s="137">
        <f>S44-'BS-2-3'!C80</f>
        <v>0</v>
      </c>
      <c r="U44" s="138"/>
    </row>
    <row r="45" spans="1:21" ht="23.25" customHeight="1" thickTop="1" x14ac:dyDescent="0.4">
      <c r="U45" s="137"/>
    </row>
    <row r="46" spans="1:21" ht="23.25" customHeight="1" x14ac:dyDescent="0.4">
      <c r="E46" s="137"/>
      <c r="G46" s="137"/>
      <c r="I46" s="137"/>
      <c r="K46" s="137"/>
      <c r="M46" s="137"/>
      <c r="O46" s="137"/>
      <c r="Q46" s="137"/>
    </row>
    <row r="48" spans="1:21" ht="23.25" customHeight="1" x14ac:dyDescent="0.4">
      <c r="D48" s="98">
        <v>42139</v>
      </c>
      <c r="H48" s="98">
        <v>81547</v>
      </c>
    </row>
    <row r="76" spans="4:8" ht="23.25" customHeight="1" x14ac:dyDescent="0.4">
      <c r="D76" s="98">
        <v>580066</v>
      </c>
      <c r="H76" s="98">
        <v>-98809</v>
      </c>
    </row>
  </sheetData>
  <mergeCells count="8">
    <mergeCell ref="K26:M26"/>
    <mergeCell ref="O26:Q26"/>
    <mergeCell ref="E30:S30"/>
    <mergeCell ref="E4:S4"/>
    <mergeCell ref="K5:M5"/>
    <mergeCell ref="O5:Q5"/>
    <mergeCell ref="E9:S9"/>
    <mergeCell ref="E25:S25"/>
  </mergeCells>
  <pageMargins left="0.8" right="0.8" top="0.48" bottom="0.5" header="0.5" footer="0.5"/>
  <pageSetup paperSize="9" scale="57" firstPageNumber="6" fitToHeight="0" orientation="landscape" useFirstPageNumber="1" r:id="rId1"/>
  <headerFooter>
    <oddHeader xml:space="preserve">&amp;C
</oddHeader>
    <oddFooter>&amp;L The accompanying condensed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3C281-64E7-4B7D-BBE5-ED1CEE15F46F}">
  <sheetPr>
    <tabColor rgb="FF00B050"/>
    <pageSetUpPr fitToPage="1"/>
  </sheetPr>
  <dimension ref="A1:O76"/>
  <sheetViews>
    <sheetView showGridLines="0" topLeftCell="A36" zoomScale="73" zoomScaleNormal="73" zoomScaleSheetLayoutView="85" workbookViewId="0">
      <selection activeCell="K57" sqref="K57"/>
    </sheetView>
  </sheetViews>
  <sheetFormatPr defaultColWidth="9.1796875" defaultRowHeight="20.25" customHeight="1" x14ac:dyDescent="0.3"/>
  <cols>
    <col min="1" max="1" width="57" style="19" customWidth="1"/>
    <col min="2" max="2" width="8.7265625" style="5" customWidth="1"/>
    <col min="3" max="3" width="1.26953125" style="6" customWidth="1"/>
    <col min="4" max="4" width="14.54296875" style="6" customWidth="1"/>
    <col min="5" max="5" width="1.26953125" style="6" customWidth="1"/>
    <col min="6" max="6" width="14.54296875" style="6" customWidth="1"/>
    <col min="7" max="7" width="1.26953125" style="6" customWidth="1"/>
    <col min="8" max="8" width="14.54296875" style="6" customWidth="1"/>
    <col min="9" max="9" width="1.26953125" style="6" customWidth="1"/>
    <col min="10" max="10" width="14.54296875" style="6" customWidth="1"/>
    <col min="11" max="11" width="1.26953125" style="6" customWidth="1"/>
    <col min="12" max="12" width="0.7265625" style="6" customWidth="1"/>
    <col min="13" max="13" width="14.54296875" style="6" customWidth="1"/>
    <col min="14" max="14" width="2.1796875" style="6" customWidth="1"/>
    <col min="15" max="16384" width="9.1796875" style="6"/>
  </cols>
  <sheetData>
    <row r="1" spans="1:14" s="17" customFormat="1" ht="20.149999999999999" customHeight="1" x14ac:dyDescent="0.4">
      <c r="A1" s="29" t="s">
        <v>0</v>
      </c>
      <c r="B1" s="29"/>
      <c r="C1" s="29"/>
      <c r="D1" s="29"/>
      <c r="E1" s="29"/>
      <c r="F1" s="29"/>
    </row>
    <row r="2" spans="1:14" s="4" customFormat="1" ht="20.149999999999999" customHeight="1" x14ac:dyDescent="0.35">
      <c r="A2" s="52" t="s">
        <v>103</v>
      </c>
      <c r="B2" s="53"/>
    </row>
    <row r="3" spans="1:14" s="4" customFormat="1" ht="18.649999999999999" customHeight="1" x14ac:dyDescent="0.35">
      <c r="A3" s="52"/>
      <c r="B3" s="53"/>
    </row>
    <row r="4" spans="1:14" customFormat="1" ht="19.5" customHeight="1" x14ac:dyDescent="0.3">
      <c r="A4" s="3"/>
      <c r="B4" s="24"/>
      <c r="C4" s="24"/>
      <c r="D4" s="155" t="s">
        <v>135</v>
      </c>
      <c r="E4" s="155"/>
      <c r="F4" s="155"/>
      <c r="G4" s="155"/>
      <c r="H4" s="155"/>
      <c r="I4" s="155"/>
      <c r="J4" s="155"/>
      <c r="K4" s="155"/>
      <c r="L4" s="155"/>
      <c r="M4" s="155"/>
    </row>
    <row r="5" spans="1:14" customFormat="1" ht="20.149999999999999" customHeight="1" x14ac:dyDescent="0.3">
      <c r="A5" s="1"/>
      <c r="B5" s="24"/>
      <c r="C5" s="9"/>
      <c r="D5" s="9"/>
      <c r="E5" s="9"/>
      <c r="F5" s="9"/>
      <c r="G5" s="9"/>
      <c r="H5" s="162" t="s">
        <v>65</v>
      </c>
      <c r="I5" s="162"/>
      <c r="J5" s="162"/>
      <c r="K5" s="9"/>
      <c r="L5" s="9"/>
      <c r="M5" s="9"/>
      <c r="N5" s="9"/>
    </row>
    <row r="6" spans="1:14" customFormat="1" ht="20.149999999999999" customHeight="1" x14ac:dyDescent="0.3">
      <c r="A6" s="54"/>
      <c r="B6" s="2"/>
      <c r="C6" s="14"/>
      <c r="D6" s="14" t="s">
        <v>106</v>
      </c>
      <c r="E6" s="14"/>
      <c r="F6" s="82"/>
      <c r="G6" s="14"/>
      <c r="H6" s="14"/>
      <c r="I6" s="14"/>
      <c r="J6" s="14"/>
      <c r="K6" s="14"/>
      <c r="L6" s="14"/>
      <c r="M6" s="14"/>
    </row>
    <row r="7" spans="1:14" customFormat="1" ht="20.149999999999999" customHeight="1" x14ac:dyDescent="0.3">
      <c r="A7" s="54"/>
      <c r="B7" s="2"/>
      <c r="C7" s="14"/>
      <c r="D7" s="14" t="s">
        <v>110</v>
      </c>
      <c r="E7" s="14"/>
      <c r="F7" s="82" t="s">
        <v>111</v>
      </c>
      <c r="G7" s="14"/>
      <c r="H7" s="14" t="s">
        <v>113</v>
      </c>
      <c r="I7" s="14"/>
      <c r="J7" s="14"/>
      <c r="K7" s="14"/>
      <c r="L7" s="14"/>
      <c r="M7" s="14" t="s">
        <v>116</v>
      </c>
    </row>
    <row r="8" spans="1:14" customFormat="1" ht="20.149999999999999" customHeight="1" x14ac:dyDescent="0.3">
      <c r="A8" s="54"/>
      <c r="B8" s="2" t="s">
        <v>7</v>
      </c>
      <c r="C8" s="14"/>
      <c r="D8" s="14" t="s">
        <v>117</v>
      </c>
      <c r="E8" s="14"/>
      <c r="F8" s="85" t="s">
        <v>137</v>
      </c>
      <c r="G8" s="14"/>
      <c r="H8" s="14" t="s">
        <v>120</v>
      </c>
      <c r="I8" s="157" t="s">
        <v>138</v>
      </c>
      <c r="J8" s="157"/>
      <c r="K8" s="157"/>
      <c r="L8" s="14"/>
      <c r="M8" s="14" t="s">
        <v>124</v>
      </c>
    </row>
    <row r="9" spans="1:14" customFormat="1" ht="20.149999999999999" customHeight="1" x14ac:dyDescent="0.3">
      <c r="A9" s="54"/>
      <c r="B9" s="2"/>
      <c r="C9" s="2"/>
      <c r="D9" s="156" t="s">
        <v>11</v>
      </c>
      <c r="E9" s="156"/>
      <c r="F9" s="156"/>
      <c r="G9" s="156"/>
      <c r="H9" s="156"/>
      <c r="I9" s="156"/>
      <c r="J9" s="156"/>
      <c r="K9" s="156"/>
      <c r="L9" s="156"/>
      <c r="M9" s="156"/>
    </row>
    <row r="10" spans="1:14" customFormat="1" ht="20.149999999999999" customHeight="1" x14ac:dyDescent="0.3">
      <c r="A10" s="1" t="s">
        <v>215</v>
      </c>
      <c r="B10" s="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4" customFormat="1" ht="20.149999999999999" customHeight="1" x14ac:dyDescent="0.3">
      <c r="A11" s="1" t="s">
        <v>125</v>
      </c>
      <c r="B11" s="2"/>
      <c r="C11" s="20"/>
      <c r="D11" s="20">
        <v>551031</v>
      </c>
      <c r="E11" s="20"/>
      <c r="F11" s="20">
        <v>947945</v>
      </c>
      <c r="G11" s="20"/>
      <c r="H11" s="20">
        <v>82501</v>
      </c>
      <c r="I11" s="20"/>
      <c r="J11" s="20">
        <v>238539</v>
      </c>
      <c r="K11" s="20"/>
      <c r="L11" s="20">
        <v>1820016</v>
      </c>
      <c r="M11" s="20">
        <f>SUM(D11:J11)</f>
        <v>1820016</v>
      </c>
    </row>
    <row r="12" spans="1:14" ht="14.15" customHeight="1" x14ac:dyDescent="0.3">
      <c r="A12" s="1"/>
      <c r="B12" s="2"/>
      <c r="C12" s="61"/>
      <c r="D12" s="48"/>
      <c r="E12" s="61"/>
      <c r="F12" s="48"/>
      <c r="G12" s="61"/>
      <c r="H12" s="48"/>
      <c r="I12" s="61"/>
      <c r="J12" s="48"/>
      <c r="K12" s="62"/>
      <c r="L12" s="62"/>
      <c r="M12" s="48"/>
    </row>
    <row r="13" spans="1:14" s="15" customFormat="1" ht="20.149999999999999" customHeight="1" x14ac:dyDescent="0.3">
      <c r="A13" s="15" t="s">
        <v>126</v>
      </c>
      <c r="B13" s="57"/>
      <c r="C13" s="20"/>
      <c r="D13" s="20"/>
      <c r="E13" s="20"/>
      <c r="F13" s="20"/>
      <c r="G13" s="20">
        <v>24338</v>
      </c>
      <c r="H13" s="20"/>
      <c r="I13" s="20"/>
      <c r="J13" s="20"/>
      <c r="K13" s="20"/>
      <c r="L13" s="20"/>
      <c r="M13" s="20"/>
      <c r="N13" s="58"/>
    </row>
    <row r="14" spans="1:14" customFormat="1" ht="20.149999999999999" customHeight="1" x14ac:dyDescent="0.3">
      <c r="A14" s="86" t="s">
        <v>139</v>
      </c>
      <c r="B14" s="5"/>
      <c r="C14" s="49"/>
      <c r="D14" s="48"/>
      <c r="E14" s="20"/>
      <c r="F14" s="20"/>
      <c r="G14" s="20"/>
      <c r="H14" s="20"/>
      <c r="I14" s="45"/>
      <c r="J14" s="45"/>
      <c r="K14" s="45"/>
      <c r="L14" s="45"/>
      <c r="M14" s="45"/>
      <c r="N14" s="59"/>
    </row>
    <row r="15" spans="1:14" customFormat="1" ht="20.149999999999999" customHeight="1" x14ac:dyDescent="0.3">
      <c r="A15" t="s">
        <v>140</v>
      </c>
      <c r="B15" s="2" t="s">
        <v>141</v>
      </c>
      <c r="C15" s="60"/>
      <c r="D15" s="46">
        <v>0</v>
      </c>
      <c r="E15" s="32"/>
      <c r="F15" s="46">
        <v>0</v>
      </c>
      <c r="G15" s="32"/>
      <c r="H15" s="46">
        <v>0</v>
      </c>
      <c r="I15" s="32"/>
      <c r="J15" s="46">
        <v>-110203</v>
      </c>
      <c r="K15" s="90"/>
      <c r="L15" s="90">
        <v>0</v>
      </c>
      <c r="M15" s="46">
        <f>SUM(D15:J15)</f>
        <v>-110203</v>
      </c>
      <c r="N15" s="59"/>
    </row>
    <row r="16" spans="1:14" customFormat="1" ht="20.149999999999999" customHeight="1" x14ac:dyDescent="0.3">
      <c r="A16" s="13" t="s">
        <v>129</v>
      </c>
      <c r="B16" s="2"/>
      <c r="C16" s="61"/>
      <c r="D16" s="47">
        <f>SUM(D15)</f>
        <v>0</v>
      </c>
      <c r="E16" s="78"/>
      <c r="F16" s="47">
        <f>SUM(F15)</f>
        <v>0</v>
      </c>
      <c r="G16" s="78">
        <v>1110811</v>
      </c>
      <c r="H16" s="47">
        <f>SUM(H15)</f>
        <v>0</v>
      </c>
      <c r="I16" s="61"/>
      <c r="J16" s="47">
        <f>SUM(J15)</f>
        <v>-110203</v>
      </c>
      <c r="K16" s="62"/>
      <c r="L16" s="62"/>
      <c r="M16" s="47">
        <f>SUM(M15)</f>
        <v>-110203</v>
      </c>
      <c r="N16" s="59"/>
    </row>
    <row r="17" spans="1:14" ht="20.25" customHeight="1" x14ac:dyDescent="0.3">
      <c r="A17" s="13"/>
      <c r="C17" s="61"/>
      <c r="D17" s="48"/>
      <c r="E17" s="61"/>
      <c r="F17" s="48"/>
      <c r="G17" s="61"/>
      <c r="H17" s="48"/>
      <c r="I17" s="61"/>
      <c r="J17" s="48"/>
      <c r="K17" s="62"/>
      <c r="L17" s="62"/>
      <c r="M17" s="48"/>
    </row>
    <row r="18" spans="1:14" s="15" customFormat="1" ht="20.149999999999999" customHeight="1" x14ac:dyDescent="0.3">
      <c r="A18" s="13" t="s">
        <v>130</v>
      </c>
      <c r="B18" s="57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58"/>
    </row>
    <row r="19" spans="1:14" customFormat="1" ht="20.149999999999999" customHeight="1" x14ac:dyDescent="0.3">
      <c r="A19" s="16" t="s">
        <v>142</v>
      </c>
      <c r="B19" s="5"/>
      <c r="C19" s="49"/>
      <c r="D19" s="91">
        <v>0</v>
      </c>
      <c r="E19" s="91"/>
      <c r="F19" s="91">
        <v>0</v>
      </c>
      <c r="G19" s="91"/>
      <c r="H19" s="91">
        <v>0</v>
      </c>
      <c r="I19" s="91"/>
      <c r="J19" s="91">
        <f>'PL 9M 5 '!I42</f>
        <v>-118495</v>
      </c>
      <c r="K19" s="91"/>
      <c r="L19" s="91">
        <v>18077</v>
      </c>
      <c r="M19" s="91">
        <f>SUM(D19:J19)</f>
        <v>-118495</v>
      </c>
      <c r="N19" s="59"/>
    </row>
    <row r="20" spans="1:14" customFormat="1" ht="20.149999999999999" customHeight="1" x14ac:dyDescent="0.3">
      <c r="A20" s="16" t="s">
        <v>132</v>
      </c>
      <c r="B20" s="2"/>
      <c r="C20" s="60"/>
      <c r="D20" s="46">
        <v>0</v>
      </c>
      <c r="E20" s="32"/>
      <c r="F20" s="46">
        <v>0</v>
      </c>
      <c r="G20" s="32"/>
      <c r="H20" s="46">
        <v>0</v>
      </c>
      <c r="I20" s="32"/>
      <c r="J20" s="46">
        <v>0</v>
      </c>
      <c r="K20" s="90"/>
      <c r="L20" s="90">
        <v>0</v>
      </c>
      <c r="M20" s="46">
        <f>SUM(D20:J20)</f>
        <v>0</v>
      </c>
      <c r="N20" s="59"/>
    </row>
    <row r="21" spans="1:14" customFormat="1" ht="20.149999999999999" customHeight="1" x14ac:dyDescent="0.3">
      <c r="A21" s="83" t="s">
        <v>90</v>
      </c>
      <c r="B21" s="5"/>
      <c r="C21" s="61"/>
      <c r="D21" s="47">
        <f>SUM(D19+D20)</f>
        <v>0</v>
      </c>
      <c r="E21" s="61"/>
      <c r="F21" s="47">
        <f>SUM(F19+F20)</f>
        <v>0</v>
      </c>
      <c r="G21" s="61"/>
      <c r="H21" s="47">
        <f>SUM(H19+H20)</f>
        <v>0</v>
      </c>
      <c r="I21" s="61"/>
      <c r="J21" s="47">
        <f>SUM(J19+J20)</f>
        <v>-118495</v>
      </c>
      <c r="K21" s="90"/>
      <c r="L21" s="48">
        <f t="shared" ref="L21:M21" si="0">SUM(L19+L20)</f>
        <v>18077</v>
      </c>
      <c r="M21" s="47">
        <f t="shared" si="0"/>
        <v>-118495</v>
      </c>
      <c r="N21" s="59"/>
    </row>
    <row r="22" spans="1:14" ht="18.649999999999999" customHeight="1" x14ac:dyDescent="0.3">
      <c r="A22" s="13"/>
      <c r="C22" s="61"/>
      <c r="D22" s="48"/>
      <c r="E22" s="61"/>
      <c r="F22" s="48"/>
      <c r="G22" s="61"/>
      <c r="H22" s="48"/>
      <c r="I22" s="61"/>
      <c r="J22" s="48"/>
      <c r="K22" s="90"/>
      <c r="L22" s="62"/>
      <c r="M22" s="48"/>
    </row>
    <row r="23" spans="1:14" customFormat="1" ht="20.149999999999999" customHeight="1" thickBot="1" x14ac:dyDescent="0.35">
      <c r="A23" s="15" t="s">
        <v>216</v>
      </c>
      <c r="B23" s="5"/>
      <c r="C23" s="63"/>
      <c r="D23" s="50">
        <f>D11+D16+D21</f>
        <v>551031</v>
      </c>
      <c r="E23" s="63"/>
      <c r="F23" s="50">
        <f>F11+F16+F21</f>
        <v>947945</v>
      </c>
      <c r="G23" s="63"/>
      <c r="H23" s="50">
        <f>H11+H16+H21</f>
        <v>82501</v>
      </c>
      <c r="I23" s="63"/>
      <c r="J23" s="50">
        <f>J11+J16+J21</f>
        <v>9841</v>
      </c>
      <c r="K23" s="90"/>
      <c r="L23" s="63"/>
      <c r="M23" s="50">
        <f>M11+M16+M21</f>
        <v>1591318</v>
      </c>
      <c r="N23" s="59"/>
    </row>
    <row r="24" spans="1:14" ht="20.25" customHeight="1" thickTop="1" x14ac:dyDescent="0.3">
      <c r="K24" s="90"/>
      <c r="M24" s="89"/>
    </row>
    <row r="25" spans="1:14" ht="20.25" customHeight="1" x14ac:dyDescent="0.4">
      <c r="A25" s="29" t="s">
        <v>0</v>
      </c>
      <c r="B25" s="29"/>
      <c r="C25" s="29"/>
      <c r="D25" s="29"/>
      <c r="E25" s="29"/>
      <c r="F25" s="29"/>
      <c r="G25" s="17"/>
      <c r="H25" s="17"/>
      <c r="I25" s="17"/>
      <c r="J25" s="17"/>
      <c r="K25" s="17"/>
      <c r="L25" s="17"/>
      <c r="M25" s="17"/>
    </row>
    <row r="26" spans="1:14" ht="20.25" customHeight="1" x14ac:dyDescent="0.35">
      <c r="A26" s="52" t="s">
        <v>103</v>
      </c>
      <c r="B26" s="5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4" ht="20.25" customHeight="1" x14ac:dyDescent="0.35">
      <c r="A27" s="52"/>
      <c r="B27" s="5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4" ht="20.25" customHeight="1" x14ac:dyDescent="0.3">
      <c r="A28" s="3"/>
      <c r="B28" s="24"/>
      <c r="C28" s="24"/>
      <c r="D28" s="155" t="s">
        <v>135</v>
      </c>
      <c r="E28" s="155"/>
      <c r="F28" s="155"/>
      <c r="G28" s="155"/>
      <c r="H28" s="155"/>
      <c r="I28" s="155"/>
      <c r="J28" s="155"/>
      <c r="K28" s="155"/>
      <c r="L28" s="155"/>
      <c r="M28" s="155"/>
    </row>
    <row r="29" spans="1:14" ht="20.25" customHeight="1" x14ac:dyDescent="0.3">
      <c r="A29" s="1"/>
      <c r="B29" s="24"/>
      <c r="C29" s="9"/>
      <c r="D29" s="9"/>
      <c r="E29" s="9"/>
      <c r="F29" s="9"/>
      <c r="G29" s="9"/>
      <c r="H29" s="162" t="s">
        <v>136</v>
      </c>
      <c r="I29" s="162"/>
      <c r="J29" s="162"/>
      <c r="K29" s="9"/>
      <c r="L29" s="9"/>
      <c r="M29" s="9"/>
    </row>
    <row r="30" spans="1:14" ht="20.25" customHeight="1" x14ac:dyDescent="0.3">
      <c r="A30" s="54"/>
      <c r="B30" s="2"/>
      <c r="C30" s="14"/>
      <c r="D30" s="124" t="s">
        <v>106</v>
      </c>
      <c r="E30" s="14"/>
      <c r="F30" s="82"/>
      <c r="G30" s="14"/>
      <c r="H30" s="14"/>
      <c r="I30" s="14"/>
      <c r="J30" s="14"/>
      <c r="K30" s="14"/>
      <c r="L30" s="14"/>
      <c r="M30" s="14"/>
    </row>
    <row r="31" spans="1:14" ht="20.25" customHeight="1" x14ac:dyDescent="0.3">
      <c r="A31" s="54"/>
      <c r="B31" s="2"/>
      <c r="C31" s="14"/>
      <c r="D31" s="124" t="s">
        <v>110</v>
      </c>
      <c r="E31" s="14"/>
      <c r="F31" s="126" t="s">
        <v>111</v>
      </c>
      <c r="G31" s="14"/>
      <c r="H31" s="14" t="s">
        <v>113</v>
      </c>
      <c r="I31" s="14"/>
      <c r="J31" s="14"/>
      <c r="K31" s="14"/>
      <c r="L31" s="14"/>
      <c r="M31" s="14" t="s">
        <v>116</v>
      </c>
    </row>
    <row r="32" spans="1:14" ht="20.25" customHeight="1" x14ac:dyDescent="0.3">
      <c r="A32" s="54"/>
      <c r="B32" s="2"/>
      <c r="C32" s="14"/>
      <c r="D32" s="124" t="s">
        <v>117</v>
      </c>
      <c r="E32" s="14"/>
      <c r="F32" s="125" t="s">
        <v>137</v>
      </c>
      <c r="G32" s="14"/>
      <c r="H32" s="14" t="s">
        <v>120</v>
      </c>
      <c r="I32" s="157" t="s">
        <v>138</v>
      </c>
      <c r="J32" s="157"/>
      <c r="K32" s="157"/>
      <c r="L32" s="14"/>
      <c r="M32" s="14" t="s">
        <v>124</v>
      </c>
    </row>
    <row r="33" spans="1:15" ht="20.25" customHeight="1" x14ac:dyDescent="0.3">
      <c r="A33" s="54"/>
      <c r="B33" s="2"/>
      <c r="C33" s="2"/>
      <c r="D33" s="156" t="s">
        <v>11</v>
      </c>
      <c r="E33" s="156"/>
      <c r="F33" s="156"/>
      <c r="G33" s="156"/>
      <c r="H33" s="156"/>
      <c r="I33" s="156"/>
      <c r="J33" s="156"/>
      <c r="K33" s="156"/>
      <c r="L33" s="156"/>
      <c r="M33" s="156"/>
    </row>
    <row r="34" spans="1:15" ht="20.25" customHeight="1" x14ac:dyDescent="0.3">
      <c r="A34" s="54"/>
      <c r="B34" s="2"/>
      <c r="C34" s="2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5" ht="20.25" customHeight="1" x14ac:dyDescent="0.3">
      <c r="A35" s="83" t="s">
        <v>217</v>
      </c>
      <c r="B35" s="2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5" ht="20.25" customHeight="1" x14ac:dyDescent="0.3">
      <c r="A36" s="1" t="s">
        <v>133</v>
      </c>
      <c r="B36" s="2"/>
      <c r="C36" s="20"/>
      <c r="D36" s="20">
        <v>551031</v>
      </c>
      <c r="E36" s="20"/>
      <c r="F36" s="20">
        <v>947945</v>
      </c>
      <c r="G36" s="20"/>
      <c r="H36" s="20">
        <v>82501</v>
      </c>
      <c r="I36" s="20"/>
      <c r="J36" s="20">
        <v>-22617</v>
      </c>
      <c r="K36" s="20"/>
      <c r="L36" s="20"/>
      <c r="M36" s="20">
        <f>SUM(D36:J36)</f>
        <v>1558860</v>
      </c>
    </row>
    <row r="37" spans="1:15" ht="14.15" customHeight="1" x14ac:dyDescent="0.3">
      <c r="A37" s="1"/>
      <c r="B37" s="2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5" ht="20.25" customHeight="1" x14ac:dyDescent="0.3">
      <c r="A38" s="13" t="s">
        <v>130</v>
      </c>
      <c r="B38" s="57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5" ht="20.25" customHeight="1" x14ac:dyDescent="0.3">
      <c r="A39" s="16" t="s">
        <v>142</v>
      </c>
      <c r="C39" s="49"/>
      <c r="D39" s="91">
        <v>0</v>
      </c>
      <c r="E39" s="45"/>
      <c r="F39" s="45">
        <v>0</v>
      </c>
      <c r="G39" s="45">
        <v>0</v>
      </c>
      <c r="H39" s="45">
        <v>0</v>
      </c>
      <c r="I39" s="45"/>
      <c r="J39" s="45">
        <f>'PL 9M 5 '!G42</f>
        <v>-68228</v>
      </c>
      <c r="K39" s="45"/>
      <c r="L39" s="45"/>
      <c r="M39" s="45">
        <f>J39</f>
        <v>-68228</v>
      </c>
    </row>
    <row r="40" spans="1:15" ht="20.25" customHeight="1" x14ac:dyDescent="0.3">
      <c r="A40" s="16" t="s">
        <v>143</v>
      </c>
      <c r="B40" s="2"/>
      <c r="C40" s="60"/>
      <c r="D40" s="46">
        <v>0</v>
      </c>
      <c r="E40" s="32"/>
      <c r="F40" s="46">
        <v>0</v>
      </c>
      <c r="G40" s="32">
        <v>0</v>
      </c>
      <c r="H40" s="46">
        <v>0</v>
      </c>
      <c r="I40" s="32"/>
      <c r="J40" s="46">
        <f>'PL 9M 5 '!G38</f>
        <v>2700</v>
      </c>
      <c r="K40" s="90"/>
      <c r="L40" s="90"/>
      <c r="M40" s="46">
        <f>SUM(D40:J40)</f>
        <v>2700</v>
      </c>
    </row>
    <row r="41" spans="1:15" ht="20.25" customHeight="1" x14ac:dyDescent="0.3">
      <c r="A41" s="83" t="s">
        <v>90</v>
      </c>
      <c r="C41" s="61"/>
      <c r="D41" s="47">
        <f>SUM(D39:D40)</f>
        <v>0</v>
      </c>
      <c r="E41" s="61"/>
      <c r="F41" s="47">
        <f>SUM(F39:F40)</f>
        <v>0</v>
      </c>
      <c r="G41" s="61"/>
      <c r="H41" s="47">
        <f>SUM(H39:H40)</f>
        <v>0</v>
      </c>
      <c r="I41" s="61"/>
      <c r="J41" s="47">
        <f>SUM(J39:J40)</f>
        <v>-65528</v>
      </c>
      <c r="K41" s="62"/>
      <c r="L41" s="62"/>
      <c r="M41" s="47">
        <f>SUM(M39:M40)</f>
        <v>-65528</v>
      </c>
    </row>
    <row r="42" spans="1:15" ht="18.649999999999999" customHeight="1" x14ac:dyDescent="0.3">
      <c r="A42" s="13"/>
      <c r="C42" s="61"/>
      <c r="D42" s="48"/>
      <c r="E42" s="61"/>
      <c r="F42" s="48"/>
      <c r="G42" s="61"/>
      <c r="H42" s="48"/>
      <c r="I42" s="61"/>
      <c r="J42" s="48"/>
      <c r="K42" s="62"/>
      <c r="L42" s="62"/>
      <c r="M42" s="48"/>
    </row>
    <row r="43" spans="1:15" ht="20.25" customHeight="1" thickBot="1" x14ac:dyDescent="0.35">
      <c r="A43" s="15" t="s">
        <v>218</v>
      </c>
      <c r="C43" s="63"/>
      <c r="D43" s="50">
        <f>D36</f>
        <v>551031</v>
      </c>
      <c r="E43" s="63"/>
      <c r="F43" s="50">
        <f>F36</f>
        <v>947945</v>
      </c>
      <c r="G43" s="63"/>
      <c r="H43" s="50">
        <f>H36</f>
        <v>82501</v>
      </c>
      <c r="I43" s="63"/>
      <c r="J43" s="50">
        <f>J36+J41</f>
        <v>-88145</v>
      </c>
      <c r="K43" s="63"/>
      <c r="L43" s="63"/>
      <c r="M43" s="50">
        <f>M36+M41</f>
        <v>1493332</v>
      </c>
      <c r="O43" s="89">
        <f>M43-'BS-2-3'!G80</f>
        <v>0</v>
      </c>
    </row>
    <row r="44" spans="1:15" ht="20.25" customHeight="1" thickTop="1" x14ac:dyDescent="0.3"/>
    <row r="76" spans="3:7" ht="20.25" customHeight="1" x14ac:dyDescent="0.3">
      <c r="C76" s="6">
        <v>580066</v>
      </c>
      <c r="G76" s="6">
        <v>-98809</v>
      </c>
    </row>
  </sheetData>
  <mergeCells count="8">
    <mergeCell ref="D4:M4"/>
    <mergeCell ref="D28:M28"/>
    <mergeCell ref="H29:J29"/>
    <mergeCell ref="I32:K32"/>
    <mergeCell ref="D33:M33"/>
    <mergeCell ref="H5:J5"/>
    <mergeCell ref="I8:K8"/>
    <mergeCell ref="D9:M9"/>
  </mergeCells>
  <pageMargins left="0.8" right="0.8" top="0.48" bottom="0.5" header="0.5" footer="0.5"/>
  <pageSetup paperSize="9" scale="90" firstPageNumber="7" fitToHeight="0" orientation="landscape" useFirstPageNumber="1" r:id="rId1"/>
  <headerFooter>
    <oddFooter>&amp;L The accompanying condensed notes form an integral part of the interim financial statements.
&amp;C&amp;P</oddFooter>
  </headerFooter>
  <rowBreaks count="1" manualBreakCount="1">
    <brk id="24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86F6-D7A1-4D51-8CC1-0FED4C5A6D41}">
  <sheetPr>
    <tabColor rgb="FF00B050"/>
  </sheetPr>
  <dimension ref="A1:N116"/>
  <sheetViews>
    <sheetView showGridLines="0" tabSelected="1" topLeftCell="A103" zoomScale="85" zoomScaleNormal="85" zoomScaleSheetLayoutView="85" workbookViewId="0">
      <selection activeCell="M103" sqref="M103:N103"/>
    </sheetView>
  </sheetViews>
  <sheetFormatPr defaultColWidth="9.1796875" defaultRowHeight="20.25" customHeight="1" x14ac:dyDescent="0.3"/>
  <cols>
    <col min="1" max="1" width="46.08984375" style="8" customWidth="1"/>
    <col min="2" max="2" width="8.90625" style="5" customWidth="1"/>
    <col min="3" max="3" width="14.1796875" customWidth="1"/>
    <col min="4" max="4" width="1.1796875" customWidth="1"/>
    <col min="5" max="5" width="14.1796875" customWidth="1"/>
    <col min="6" max="6" width="1.1796875" customWidth="1"/>
    <col min="7" max="7" width="14.1796875" customWidth="1"/>
    <col min="8" max="8" width="1.1796875" customWidth="1"/>
    <col min="9" max="9" width="14.1796875" customWidth="1"/>
    <col min="10" max="10" width="9.7265625" customWidth="1"/>
    <col min="11" max="12" width="13.81640625" style="31" bestFit="1" customWidth="1"/>
    <col min="256" max="256" width="38.54296875" customWidth="1"/>
    <col min="257" max="257" width="5.54296875" customWidth="1"/>
    <col min="258" max="258" width="1.1796875" customWidth="1"/>
    <col min="259" max="259" width="11.54296875" customWidth="1"/>
    <col min="260" max="260" width="1.1796875" customWidth="1"/>
    <col min="261" max="261" width="11.54296875" customWidth="1"/>
    <col min="262" max="262" width="1.1796875" customWidth="1"/>
    <col min="263" max="263" width="11.54296875" customWidth="1"/>
    <col min="264" max="264" width="1.1796875" customWidth="1"/>
    <col min="265" max="265" width="11.54296875" customWidth="1"/>
    <col min="266" max="266" width="32.81640625" bestFit="1" customWidth="1"/>
    <col min="267" max="268" width="13.81640625" bestFit="1" customWidth="1"/>
    <col min="512" max="512" width="38.54296875" customWidth="1"/>
    <col min="513" max="513" width="5.54296875" customWidth="1"/>
    <col min="514" max="514" width="1.1796875" customWidth="1"/>
    <col min="515" max="515" width="11.54296875" customWidth="1"/>
    <col min="516" max="516" width="1.1796875" customWidth="1"/>
    <col min="517" max="517" width="11.54296875" customWidth="1"/>
    <col min="518" max="518" width="1.1796875" customWidth="1"/>
    <col min="519" max="519" width="11.54296875" customWidth="1"/>
    <col min="520" max="520" width="1.1796875" customWidth="1"/>
    <col min="521" max="521" width="11.54296875" customWidth="1"/>
    <col min="522" max="522" width="32.81640625" bestFit="1" customWidth="1"/>
    <col min="523" max="524" width="13.81640625" bestFit="1" customWidth="1"/>
    <col min="768" max="768" width="38.54296875" customWidth="1"/>
    <col min="769" max="769" width="5.54296875" customWidth="1"/>
    <col min="770" max="770" width="1.1796875" customWidth="1"/>
    <col min="771" max="771" width="11.54296875" customWidth="1"/>
    <col min="772" max="772" width="1.1796875" customWidth="1"/>
    <col min="773" max="773" width="11.54296875" customWidth="1"/>
    <col min="774" max="774" width="1.1796875" customWidth="1"/>
    <col min="775" max="775" width="11.54296875" customWidth="1"/>
    <col min="776" max="776" width="1.1796875" customWidth="1"/>
    <col min="777" max="777" width="11.54296875" customWidth="1"/>
    <col min="778" max="778" width="32.81640625" bestFit="1" customWidth="1"/>
    <col min="779" max="780" width="13.81640625" bestFit="1" customWidth="1"/>
    <col min="1024" max="1024" width="38.54296875" customWidth="1"/>
    <col min="1025" max="1025" width="5.54296875" customWidth="1"/>
    <col min="1026" max="1026" width="1.1796875" customWidth="1"/>
    <col min="1027" max="1027" width="11.54296875" customWidth="1"/>
    <col min="1028" max="1028" width="1.1796875" customWidth="1"/>
    <col min="1029" max="1029" width="11.54296875" customWidth="1"/>
    <col min="1030" max="1030" width="1.1796875" customWidth="1"/>
    <col min="1031" max="1031" width="11.54296875" customWidth="1"/>
    <col min="1032" max="1032" width="1.1796875" customWidth="1"/>
    <col min="1033" max="1033" width="11.54296875" customWidth="1"/>
    <col min="1034" max="1034" width="32.81640625" bestFit="1" customWidth="1"/>
    <col min="1035" max="1036" width="13.81640625" bestFit="1" customWidth="1"/>
    <col min="1280" max="1280" width="38.54296875" customWidth="1"/>
    <col min="1281" max="1281" width="5.54296875" customWidth="1"/>
    <col min="1282" max="1282" width="1.1796875" customWidth="1"/>
    <col min="1283" max="1283" width="11.54296875" customWidth="1"/>
    <col min="1284" max="1284" width="1.1796875" customWidth="1"/>
    <col min="1285" max="1285" width="11.54296875" customWidth="1"/>
    <col min="1286" max="1286" width="1.1796875" customWidth="1"/>
    <col min="1287" max="1287" width="11.54296875" customWidth="1"/>
    <col min="1288" max="1288" width="1.1796875" customWidth="1"/>
    <col min="1289" max="1289" width="11.54296875" customWidth="1"/>
    <col min="1290" max="1290" width="32.81640625" bestFit="1" customWidth="1"/>
    <col min="1291" max="1292" width="13.81640625" bestFit="1" customWidth="1"/>
    <col min="1536" max="1536" width="38.54296875" customWidth="1"/>
    <col min="1537" max="1537" width="5.54296875" customWidth="1"/>
    <col min="1538" max="1538" width="1.1796875" customWidth="1"/>
    <col min="1539" max="1539" width="11.54296875" customWidth="1"/>
    <col min="1540" max="1540" width="1.1796875" customWidth="1"/>
    <col min="1541" max="1541" width="11.54296875" customWidth="1"/>
    <col min="1542" max="1542" width="1.1796875" customWidth="1"/>
    <col min="1543" max="1543" width="11.54296875" customWidth="1"/>
    <col min="1544" max="1544" width="1.1796875" customWidth="1"/>
    <col min="1545" max="1545" width="11.54296875" customWidth="1"/>
    <col min="1546" max="1546" width="32.81640625" bestFit="1" customWidth="1"/>
    <col min="1547" max="1548" width="13.81640625" bestFit="1" customWidth="1"/>
    <col min="1792" max="1792" width="38.54296875" customWidth="1"/>
    <col min="1793" max="1793" width="5.54296875" customWidth="1"/>
    <col min="1794" max="1794" width="1.1796875" customWidth="1"/>
    <col min="1795" max="1795" width="11.54296875" customWidth="1"/>
    <col min="1796" max="1796" width="1.1796875" customWidth="1"/>
    <col min="1797" max="1797" width="11.54296875" customWidth="1"/>
    <col min="1798" max="1798" width="1.1796875" customWidth="1"/>
    <col min="1799" max="1799" width="11.54296875" customWidth="1"/>
    <col min="1800" max="1800" width="1.1796875" customWidth="1"/>
    <col min="1801" max="1801" width="11.54296875" customWidth="1"/>
    <col min="1802" max="1802" width="32.81640625" bestFit="1" customWidth="1"/>
    <col min="1803" max="1804" width="13.81640625" bestFit="1" customWidth="1"/>
    <col min="2048" max="2048" width="38.54296875" customWidth="1"/>
    <col min="2049" max="2049" width="5.54296875" customWidth="1"/>
    <col min="2050" max="2050" width="1.1796875" customWidth="1"/>
    <col min="2051" max="2051" width="11.54296875" customWidth="1"/>
    <col min="2052" max="2052" width="1.1796875" customWidth="1"/>
    <col min="2053" max="2053" width="11.54296875" customWidth="1"/>
    <col min="2054" max="2054" width="1.1796875" customWidth="1"/>
    <col min="2055" max="2055" width="11.54296875" customWidth="1"/>
    <col min="2056" max="2056" width="1.1796875" customWidth="1"/>
    <col min="2057" max="2057" width="11.54296875" customWidth="1"/>
    <col min="2058" max="2058" width="32.81640625" bestFit="1" customWidth="1"/>
    <col min="2059" max="2060" width="13.81640625" bestFit="1" customWidth="1"/>
    <col min="2304" max="2304" width="38.54296875" customWidth="1"/>
    <col min="2305" max="2305" width="5.54296875" customWidth="1"/>
    <col min="2306" max="2306" width="1.1796875" customWidth="1"/>
    <col min="2307" max="2307" width="11.54296875" customWidth="1"/>
    <col min="2308" max="2308" width="1.1796875" customWidth="1"/>
    <col min="2309" max="2309" width="11.54296875" customWidth="1"/>
    <col min="2310" max="2310" width="1.1796875" customWidth="1"/>
    <col min="2311" max="2311" width="11.54296875" customWidth="1"/>
    <col min="2312" max="2312" width="1.1796875" customWidth="1"/>
    <col min="2313" max="2313" width="11.54296875" customWidth="1"/>
    <col min="2314" max="2314" width="32.81640625" bestFit="1" customWidth="1"/>
    <col min="2315" max="2316" width="13.81640625" bestFit="1" customWidth="1"/>
    <col min="2560" max="2560" width="38.54296875" customWidth="1"/>
    <col min="2561" max="2561" width="5.54296875" customWidth="1"/>
    <col min="2562" max="2562" width="1.1796875" customWidth="1"/>
    <col min="2563" max="2563" width="11.54296875" customWidth="1"/>
    <col min="2564" max="2564" width="1.1796875" customWidth="1"/>
    <col min="2565" max="2565" width="11.54296875" customWidth="1"/>
    <col min="2566" max="2566" width="1.1796875" customWidth="1"/>
    <col min="2567" max="2567" width="11.54296875" customWidth="1"/>
    <col min="2568" max="2568" width="1.1796875" customWidth="1"/>
    <col min="2569" max="2569" width="11.54296875" customWidth="1"/>
    <col min="2570" max="2570" width="32.81640625" bestFit="1" customWidth="1"/>
    <col min="2571" max="2572" width="13.81640625" bestFit="1" customWidth="1"/>
    <col min="2816" max="2816" width="38.54296875" customWidth="1"/>
    <col min="2817" max="2817" width="5.54296875" customWidth="1"/>
    <col min="2818" max="2818" width="1.1796875" customWidth="1"/>
    <col min="2819" max="2819" width="11.54296875" customWidth="1"/>
    <col min="2820" max="2820" width="1.1796875" customWidth="1"/>
    <col min="2821" max="2821" width="11.54296875" customWidth="1"/>
    <col min="2822" max="2822" width="1.1796875" customWidth="1"/>
    <col min="2823" max="2823" width="11.54296875" customWidth="1"/>
    <col min="2824" max="2824" width="1.1796875" customWidth="1"/>
    <col min="2825" max="2825" width="11.54296875" customWidth="1"/>
    <col min="2826" max="2826" width="32.81640625" bestFit="1" customWidth="1"/>
    <col min="2827" max="2828" width="13.81640625" bestFit="1" customWidth="1"/>
    <col min="3072" max="3072" width="38.54296875" customWidth="1"/>
    <col min="3073" max="3073" width="5.54296875" customWidth="1"/>
    <col min="3074" max="3074" width="1.1796875" customWidth="1"/>
    <col min="3075" max="3075" width="11.54296875" customWidth="1"/>
    <col min="3076" max="3076" width="1.1796875" customWidth="1"/>
    <col min="3077" max="3077" width="11.54296875" customWidth="1"/>
    <col min="3078" max="3078" width="1.1796875" customWidth="1"/>
    <col min="3079" max="3079" width="11.54296875" customWidth="1"/>
    <col min="3080" max="3080" width="1.1796875" customWidth="1"/>
    <col min="3081" max="3081" width="11.54296875" customWidth="1"/>
    <col min="3082" max="3082" width="32.81640625" bestFit="1" customWidth="1"/>
    <col min="3083" max="3084" width="13.81640625" bestFit="1" customWidth="1"/>
    <col min="3328" max="3328" width="38.54296875" customWidth="1"/>
    <col min="3329" max="3329" width="5.54296875" customWidth="1"/>
    <col min="3330" max="3330" width="1.1796875" customWidth="1"/>
    <col min="3331" max="3331" width="11.54296875" customWidth="1"/>
    <col min="3332" max="3332" width="1.1796875" customWidth="1"/>
    <col min="3333" max="3333" width="11.54296875" customWidth="1"/>
    <col min="3334" max="3334" width="1.1796875" customWidth="1"/>
    <col min="3335" max="3335" width="11.54296875" customWidth="1"/>
    <col min="3336" max="3336" width="1.1796875" customWidth="1"/>
    <col min="3337" max="3337" width="11.54296875" customWidth="1"/>
    <col min="3338" max="3338" width="32.81640625" bestFit="1" customWidth="1"/>
    <col min="3339" max="3340" width="13.81640625" bestFit="1" customWidth="1"/>
    <col min="3584" max="3584" width="38.54296875" customWidth="1"/>
    <col min="3585" max="3585" width="5.54296875" customWidth="1"/>
    <col min="3586" max="3586" width="1.1796875" customWidth="1"/>
    <col min="3587" max="3587" width="11.54296875" customWidth="1"/>
    <col min="3588" max="3588" width="1.1796875" customWidth="1"/>
    <col min="3589" max="3589" width="11.54296875" customWidth="1"/>
    <col min="3590" max="3590" width="1.1796875" customWidth="1"/>
    <col min="3591" max="3591" width="11.54296875" customWidth="1"/>
    <col min="3592" max="3592" width="1.1796875" customWidth="1"/>
    <col min="3593" max="3593" width="11.54296875" customWidth="1"/>
    <col min="3594" max="3594" width="32.81640625" bestFit="1" customWidth="1"/>
    <col min="3595" max="3596" width="13.81640625" bestFit="1" customWidth="1"/>
    <col min="3840" max="3840" width="38.54296875" customWidth="1"/>
    <col min="3841" max="3841" width="5.54296875" customWidth="1"/>
    <col min="3842" max="3842" width="1.1796875" customWidth="1"/>
    <col min="3843" max="3843" width="11.54296875" customWidth="1"/>
    <col min="3844" max="3844" width="1.1796875" customWidth="1"/>
    <col min="3845" max="3845" width="11.54296875" customWidth="1"/>
    <col min="3846" max="3846" width="1.1796875" customWidth="1"/>
    <col min="3847" max="3847" width="11.54296875" customWidth="1"/>
    <col min="3848" max="3848" width="1.1796875" customWidth="1"/>
    <col min="3849" max="3849" width="11.54296875" customWidth="1"/>
    <col min="3850" max="3850" width="32.81640625" bestFit="1" customWidth="1"/>
    <col min="3851" max="3852" width="13.81640625" bestFit="1" customWidth="1"/>
    <col min="4096" max="4096" width="38.54296875" customWidth="1"/>
    <col min="4097" max="4097" width="5.54296875" customWidth="1"/>
    <col min="4098" max="4098" width="1.1796875" customWidth="1"/>
    <col min="4099" max="4099" width="11.54296875" customWidth="1"/>
    <col min="4100" max="4100" width="1.1796875" customWidth="1"/>
    <col min="4101" max="4101" width="11.54296875" customWidth="1"/>
    <col min="4102" max="4102" width="1.1796875" customWidth="1"/>
    <col min="4103" max="4103" width="11.54296875" customWidth="1"/>
    <col min="4104" max="4104" width="1.1796875" customWidth="1"/>
    <col min="4105" max="4105" width="11.54296875" customWidth="1"/>
    <col min="4106" max="4106" width="32.81640625" bestFit="1" customWidth="1"/>
    <col min="4107" max="4108" width="13.81640625" bestFit="1" customWidth="1"/>
    <col min="4352" max="4352" width="38.54296875" customWidth="1"/>
    <col min="4353" max="4353" width="5.54296875" customWidth="1"/>
    <col min="4354" max="4354" width="1.1796875" customWidth="1"/>
    <col min="4355" max="4355" width="11.54296875" customWidth="1"/>
    <col min="4356" max="4356" width="1.1796875" customWidth="1"/>
    <col min="4357" max="4357" width="11.54296875" customWidth="1"/>
    <col min="4358" max="4358" width="1.1796875" customWidth="1"/>
    <col min="4359" max="4359" width="11.54296875" customWidth="1"/>
    <col min="4360" max="4360" width="1.1796875" customWidth="1"/>
    <col min="4361" max="4361" width="11.54296875" customWidth="1"/>
    <col min="4362" max="4362" width="32.81640625" bestFit="1" customWidth="1"/>
    <col min="4363" max="4364" width="13.81640625" bestFit="1" customWidth="1"/>
    <col min="4608" max="4608" width="38.54296875" customWidth="1"/>
    <col min="4609" max="4609" width="5.54296875" customWidth="1"/>
    <col min="4610" max="4610" width="1.1796875" customWidth="1"/>
    <col min="4611" max="4611" width="11.54296875" customWidth="1"/>
    <col min="4612" max="4612" width="1.1796875" customWidth="1"/>
    <col min="4613" max="4613" width="11.54296875" customWidth="1"/>
    <col min="4614" max="4614" width="1.1796875" customWidth="1"/>
    <col min="4615" max="4615" width="11.54296875" customWidth="1"/>
    <col min="4616" max="4616" width="1.1796875" customWidth="1"/>
    <col min="4617" max="4617" width="11.54296875" customWidth="1"/>
    <col min="4618" max="4618" width="32.81640625" bestFit="1" customWidth="1"/>
    <col min="4619" max="4620" width="13.81640625" bestFit="1" customWidth="1"/>
    <col min="4864" max="4864" width="38.54296875" customWidth="1"/>
    <col min="4865" max="4865" width="5.54296875" customWidth="1"/>
    <col min="4866" max="4866" width="1.1796875" customWidth="1"/>
    <col min="4867" max="4867" width="11.54296875" customWidth="1"/>
    <col min="4868" max="4868" width="1.1796875" customWidth="1"/>
    <col min="4869" max="4869" width="11.54296875" customWidth="1"/>
    <col min="4870" max="4870" width="1.1796875" customWidth="1"/>
    <col min="4871" max="4871" width="11.54296875" customWidth="1"/>
    <col min="4872" max="4872" width="1.1796875" customWidth="1"/>
    <col min="4873" max="4873" width="11.54296875" customWidth="1"/>
    <col min="4874" max="4874" width="32.81640625" bestFit="1" customWidth="1"/>
    <col min="4875" max="4876" width="13.81640625" bestFit="1" customWidth="1"/>
    <col min="5120" max="5120" width="38.54296875" customWidth="1"/>
    <col min="5121" max="5121" width="5.54296875" customWidth="1"/>
    <col min="5122" max="5122" width="1.1796875" customWidth="1"/>
    <col min="5123" max="5123" width="11.54296875" customWidth="1"/>
    <col min="5124" max="5124" width="1.1796875" customWidth="1"/>
    <col min="5125" max="5125" width="11.54296875" customWidth="1"/>
    <col min="5126" max="5126" width="1.1796875" customWidth="1"/>
    <col min="5127" max="5127" width="11.54296875" customWidth="1"/>
    <col min="5128" max="5128" width="1.1796875" customWidth="1"/>
    <col min="5129" max="5129" width="11.54296875" customWidth="1"/>
    <col min="5130" max="5130" width="32.81640625" bestFit="1" customWidth="1"/>
    <col min="5131" max="5132" width="13.81640625" bestFit="1" customWidth="1"/>
    <col min="5376" max="5376" width="38.54296875" customWidth="1"/>
    <col min="5377" max="5377" width="5.54296875" customWidth="1"/>
    <col min="5378" max="5378" width="1.1796875" customWidth="1"/>
    <col min="5379" max="5379" width="11.54296875" customWidth="1"/>
    <col min="5380" max="5380" width="1.1796875" customWidth="1"/>
    <col min="5381" max="5381" width="11.54296875" customWidth="1"/>
    <col min="5382" max="5382" width="1.1796875" customWidth="1"/>
    <col min="5383" max="5383" width="11.54296875" customWidth="1"/>
    <col min="5384" max="5384" width="1.1796875" customWidth="1"/>
    <col min="5385" max="5385" width="11.54296875" customWidth="1"/>
    <col min="5386" max="5386" width="32.81640625" bestFit="1" customWidth="1"/>
    <col min="5387" max="5388" width="13.81640625" bestFit="1" customWidth="1"/>
    <col min="5632" max="5632" width="38.54296875" customWidth="1"/>
    <col min="5633" max="5633" width="5.54296875" customWidth="1"/>
    <col min="5634" max="5634" width="1.1796875" customWidth="1"/>
    <col min="5635" max="5635" width="11.54296875" customWidth="1"/>
    <col min="5636" max="5636" width="1.1796875" customWidth="1"/>
    <col min="5637" max="5637" width="11.54296875" customWidth="1"/>
    <col min="5638" max="5638" width="1.1796875" customWidth="1"/>
    <col min="5639" max="5639" width="11.54296875" customWidth="1"/>
    <col min="5640" max="5640" width="1.1796875" customWidth="1"/>
    <col min="5641" max="5641" width="11.54296875" customWidth="1"/>
    <col min="5642" max="5642" width="32.81640625" bestFit="1" customWidth="1"/>
    <col min="5643" max="5644" width="13.81640625" bestFit="1" customWidth="1"/>
    <col min="5888" max="5888" width="38.54296875" customWidth="1"/>
    <col min="5889" max="5889" width="5.54296875" customWidth="1"/>
    <col min="5890" max="5890" width="1.1796875" customWidth="1"/>
    <col min="5891" max="5891" width="11.54296875" customWidth="1"/>
    <col min="5892" max="5892" width="1.1796875" customWidth="1"/>
    <col min="5893" max="5893" width="11.54296875" customWidth="1"/>
    <col min="5894" max="5894" width="1.1796875" customWidth="1"/>
    <col min="5895" max="5895" width="11.54296875" customWidth="1"/>
    <col min="5896" max="5896" width="1.1796875" customWidth="1"/>
    <col min="5897" max="5897" width="11.54296875" customWidth="1"/>
    <col min="5898" max="5898" width="32.81640625" bestFit="1" customWidth="1"/>
    <col min="5899" max="5900" width="13.81640625" bestFit="1" customWidth="1"/>
    <col min="6144" max="6144" width="38.54296875" customWidth="1"/>
    <col min="6145" max="6145" width="5.54296875" customWidth="1"/>
    <col min="6146" max="6146" width="1.1796875" customWidth="1"/>
    <col min="6147" max="6147" width="11.54296875" customWidth="1"/>
    <col min="6148" max="6148" width="1.1796875" customWidth="1"/>
    <col min="6149" max="6149" width="11.54296875" customWidth="1"/>
    <col min="6150" max="6150" width="1.1796875" customWidth="1"/>
    <col min="6151" max="6151" width="11.54296875" customWidth="1"/>
    <col min="6152" max="6152" width="1.1796875" customWidth="1"/>
    <col min="6153" max="6153" width="11.54296875" customWidth="1"/>
    <col min="6154" max="6154" width="32.81640625" bestFit="1" customWidth="1"/>
    <col min="6155" max="6156" width="13.81640625" bestFit="1" customWidth="1"/>
    <col min="6400" max="6400" width="38.54296875" customWidth="1"/>
    <col min="6401" max="6401" width="5.54296875" customWidth="1"/>
    <col min="6402" max="6402" width="1.1796875" customWidth="1"/>
    <col min="6403" max="6403" width="11.54296875" customWidth="1"/>
    <col min="6404" max="6404" width="1.1796875" customWidth="1"/>
    <col min="6405" max="6405" width="11.54296875" customWidth="1"/>
    <col min="6406" max="6406" width="1.1796875" customWidth="1"/>
    <col min="6407" max="6407" width="11.54296875" customWidth="1"/>
    <col min="6408" max="6408" width="1.1796875" customWidth="1"/>
    <col min="6409" max="6409" width="11.54296875" customWidth="1"/>
    <col min="6410" max="6410" width="32.81640625" bestFit="1" customWidth="1"/>
    <col min="6411" max="6412" width="13.81640625" bestFit="1" customWidth="1"/>
    <col min="6656" max="6656" width="38.54296875" customWidth="1"/>
    <col min="6657" max="6657" width="5.54296875" customWidth="1"/>
    <col min="6658" max="6658" width="1.1796875" customWidth="1"/>
    <col min="6659" max="6659" width="11.54296875" customWidth="1"/>
    <col min="6660" max="6660" width="1.1796875" customWidth="1"/>
    <col min="6661" max="6661" width="11.54296875" customWidth="1"/>
    <col min="6662" max="6662" width="1.1796875" customWidth="1"/>
    <col min="6663" max="6663" width="11.54296875" customWidth="1"/>
    <col min="6664" max="6664" width="1.1796875" customWidth="1"/>
    <col min="6665" max="6665" width="11.54296875" customWidth="1"/>
    <col min="6666" max="6666" width="32.81640625" bestFit="1" customWidth="1"/>
    <col min="6667" max="6668" width="13.81640625" bestFit="1" customWidth="1"/>
    <col min="6912" max="6912" width="38.54296875" customWidth="1"/>
    <col min="6913" max="6913" width="5.54296875" customWidth="1"/>
    <col min="6914" max="6914" width="1.1796875" customWidth="1"/>
    <col min="6915" max="6915" width="11.54296875" customWidth="1"/>
    <col min="6916" max="6916" width="1.1796875" customWidth="1"/>
    <col min="6917" max="6917" width="11.54296875" customWidth="1"/>
    <col min="6918" max="6918" width="1.1796875" customWidth="1"/>
    <col min="6919" max="6919" width="11.54296875" customWidth="1"/>
    <col min="6920" max="6920" width="1.1796875" customWidth="1"/>
    <col min="6921" max="6921" width="11.54296875" customWidth="1"/>
    <col min="6922" max="6922" width="32.81640625" bestFit="1" customWidth="1"/>
    <col min="6923" max="6924" width="13.81640625" bestFit="1" customWidth="1"/>
    <col min="7168" max="7168" width="38.54296875" customWidth="1"/>
    <col min="7169" max="7169" width="5.54296875" customWidth="1"/>
    <col min="7170" max="7170" width="1.1796875" customWidth="1"/>
    <col min="7171" max="7171" width="11.54296875" customWidth="1"/>
    <col min="7172" max="7172" width="1.1796875" customWidth="1"/>
    <col min="7173" max="7173" width="11.54296875" customWidth="1"/>
    <col min="7174" max="7174" width="1.1796875" customWidth="1"/>
    <col min="7175" max="7175" width="11.54296875" customWidth="1"/>
    <col min="7176" max="7176" width="1.1796875" customWidth="1"/>
    <col min="7177" max="7177" width="11.54296875" customWidth="1"/>
    <col min="7178" max="7178" width="32.81640625" bestFit="1" customWidth="1"/>
    <col min="7179" max="7180" width="13.81640625" bestFit="1" customWidth="1"/>
    <col min="7424" max="7424" width="38.54296875" customWidth="1"/>
    <col min="7425" max="7425" width="5.54296875" customWidth="1"/>
    <col min="7426" max="7426" width="1.1796875" customWidth="1"/>
    <col min="7427" max="7427" width="11.54296875" customWidth="1"/>
    <col min="7428" max="7428" width="1.1796875" customWidth="1"/>
    <col min="7429" max="7429" width="11.54296875" customWidth="1"/>
    <col min="7430" max="7430" width="1.1796875" customWidth="1"/>
    <col min="7431" max="7431" width="11.54296875" customWidth="1"/>
    <col min="7432" max="7432" width="1.1796875" customWidth="1"/>
    <col min="7433" max="7433" width="11.54296875" customWidth="1"/>
    <col min="7434" max="7434" width="32.81640625" bestFit="1" customWidth="1"/>
    <col min="7435" max="7436" width="13.81640625" bestFit="1" customWidth="1"/>
    <col min="7680" max="7680" width="38.54296875" customWidth="1"/>
    <col min="7681" max="7681" width="5.54296875" customWidth="1"/>
    <col min="7682" max="7682" width="1.1796875" customWidth="1"/>
    <col min="7683" max="7683" width="11.54296875" customWidth="1"/>
    <col min="7684" max="7684" width="1.1796875" customWidth="1"/>
    <col min="7685" max="7685" width="11.54296875" customWidth="1"/>
    <col min="7686" max="7686" width="1.1796875" customWidth="1"/>
    <col min="7687" max="7687" width="11.54296875" customWidth="1"/>
    <col min="7688" max="7688" width="1.1796875" customWidth="1"/>
    <col min="7689" max="7689" width="11.54296875" customWidth="1"/>
    <col min="7690" max="7690" width="32.81640625" bestFit="1" customWidth="1"/>
    <col min="7691" max="7692" width="13.81640625" bestFit="1" customWidth="1"/>
    <col min="7936" max="7936" width="38.54296875" customWidth="1"/>
    <col min="7937" max="7937" width="5.54296875" customWidth="1"/>
    <col min="7938" max="7938" width="1.1796875" customWidth="1"/>
    <col min="7939" max="7939" width="11.54296875" customWidth="1"/>
    <col min="7940" max="7940" width="1.1796875" customWidth="1"/>
    <col min="7941" max="7941" width="11.54296875" customWidth="1"/>
    <col min="7942" max="7942" width="1.1796875" customWidth="1"/>
    <col min="7943" max="7943" width="11.54296875" customWidth="1"/>
    <col min="7944" max="7944" width="1.1796875" customWidth="1"/>
    <col min="7945" max="7945" width="11.54296875" customWidth="1"/>
    <col min="7946" max="7946" width="32.81640625" bestFit="1" customWidth="1"/>
    <col min="7947" max="7948" width="13.81640625" bestFit="1" customWidth="1"/>
    <col min="8192" max="8192" width="38.54296875" customWidth="1"/>
    <col min="8193" max="8193" width="5.54296875" customWidth="1"/>
    <col min="8194" max="8194" width="1.1796875" customWidth="1"/>
    <col min="8195" max="8195" width="11.54296875" customWidth="1"/>
    <col min="8196" max="8196" width="1.1796875" customWidth="1"/>
    <col min="8197" max="8197" width="11.54296875" customWidth="1"/>
    <col min="8198" max="8198" width="1.1796875" customWidth="1"/>
    <col min="8199" max="8199" width="11.54296875" customWidth="1"/>
    <col min="8200" max="8200" width="1.1796875" customWidth="1"/>
    <col min="8201" max="8201" width="11.54296875" customWidth="1"/>
    <col min="8202" max="8202" width="32.81640625" bestFit="1" customWidth="1"/>
    <col min="8203" max="8204" width="13.81640625" bestFit="1" customWidth="1"/>
    <col min="8448" max="8448" width="38.54296875" customWidth="1"/>
    <col min="8449" max="8449" width="5.54296875" customWidth="1"/>
    <col min="8450" max="8450" width="1.1796875" customWidth="1"/>
    <col min="8451" max="8451" width="11.54296875" customWidth="1"/>
    <col min="8452" max="8452" width="1.1796875" customWidth="1"/>
    <col min="8453" max="8453" width="11.54296875" customWidth="1"/>
    <col min="8454" max="8454" width="1.1796875" customWidth="1"/>
    <col min="8455" max="8455" width="11.54296875" customWidth="1"/>
    <col min="8456" max="8456" width="1.1796875" customWidth="1"/>
    <col min="8457" max="8457" width="11.54296875" customWidth="1"/>
    <col min="8458" max="8458" width="32.81640625" bestFit="1" customWidth="1"/>
    <col min="8459" max="8460" width="13.81640625" bestFit="1" customWidth="1"/>
    <col min="8704" max="8704" width="38.54296875" customWidth="1"/>
    <col min="8705" max="8705" width="5.54296875" customWidth="1"/>
    <col min="8706" max="8706" width="1.1796875" customWidth="1"/>
    <col min="8707" max="8707" width="11.54296875" customWidth="1"/>
    <col min="8708" max="8708" width="1.1796875" customWidth="1"/>
    <col min="8709" max="8709" width="11.54296875" customWidth="1"/>
    <col min="8710" max="8710" width="1.1796875" customWidth="1"/>
    <col min="8711" max="8711" width="11.54296875" customWidth="1"/>
    <col min="8712" max="8712" width="1.1796875" customWidth="1"/>
    <col min="8713" max="8713" width="11.54296875" customWidth="1"/>
    <col min="8714" max="8714" width="32.81640625" bestFit="1" customWidth="1"/>
    <col min="8715" max="8716" width="13.81640625" bestFit="1" customWidth="1"/>
    <col min="8960" max="8960" width="38.54296875" customWidth="1"/>
    <col min="8961" max="8961" width="5.54296875" customWidth="1"/>
    <col min="8962" max="8962" width="1.1796875" customWidth="1"/>
    <col min="8963" max="8963" width="11.54296875" customWidth="1"/>
    <col min="8964" max="8964" width="1.1796875" customWidth="1"/>
    <col min="8965" max="8965" width="11.54296875" customWidth="1"/>
    <col min="8966" max="8966" width="1.1796875" customWidth="1"/>
    <col min="8967" max="8967" width="11.54296875" customWidth="1"/>
    <col min="8968" max="8968" width="1.1796875" customWidth="1"/>
    <col min="8969" max="8969" width="11.54296875" customWidth="1"/>
    <col min="8970" max="8970" width="32.81640625" bestFit="1" customWidth="1"/>
    <col min="8971" max="8972" width="13.81640625" bestFit="1" customWidth="1"/>
    <col min="9216" max="9216" width="38.54296875" customWidth="1"/>
    <col min="9217" max="9217" width="5.54296875" customWidth="1"/>
    <col min="9218" max="9218" width="1.1796875" customWidth="1"/>
    <col min="9219" max="9219" width="11.54296875" customWidth="1"/>
    <col min="9220" max="9220" width="1.1796875" customWidth="1"/>
    <col min="9221" max="9221" width="11.54296875" customWidth="1"/>
    <col min="9222" max="9222" width="1.1796875" customWidth="1"/>
    <col min="9223" max="9223" width="11.54296875" customWidth="1"/>
    <col min="9224" max="9224" width="1.1796875" customWidth="1"/>
    <col min="9225" max="9225" width="11.54296875" customWidth="1"/>
    <col min="9226" max="9226" width="32.81640625" bestFit="1" customWidth="1"/>
    <col min="9227" max="9228" width="13.81640625" bestFit="1" customWidth="1"/>
    <col min="9472" max="9472" width="38.54296875" customWidth="1"/>
    <col min="9473" max="9473" width="5.54296875" customWidth="1"/>
    <col min="9474" max="9474" width="1.1796875" customWidth="1"/>
    <col min="9475" max="9475" width="11.54296875" customWidth="1"/>
    <col min="9476" max="9476" width="1.1796875" customWidth="1"/>
    <col min="9477" max="9477" width="11.54296875" customWidth="1"/>
    <col min="9478" max="9478" width="1.1796875" customWidth="1"/>
    <col min="9479" max="9479" width="11.54296875" customWidth="1"/>
    <col min="9480" max="9480" width="1.1796875" customWidth="1"/>
    <col min="9481" max="9481" width="11.54296875" customWidth="1"/>
    <col min="9482" max="9482" width="32.81640625" bestFit="1" customWidth="1"/>
    <col min="9483" max="9484" width="13.81640625" bestFit="1" customWidth="1"/>
    <col min="9728" max="9728" width="38.54296875" customWidth="1"/>
    <col min="9729" max="9729" width="5.54296875" customWidth="1"/>
    <col min="9730" max="9730" width="1.1796875" customWidth="1"/>
    <col min="9731" max="9731" width="11.54296875" customWidth="1"/>
    <col min="9732" max="9732" width="1.1796875" customWidth="1"/>
    <col min="9733" max="9733" width="11.54296875" customWidth="1"/>
    <col min="9734" max="9734" width="1.1796875" customWidth="1"/>
    <col min="9735" max="9735" width="11.54296875" customWidth="1"/>
    <col min="9736" max="9736" width="1.1796875" customWidth="1"/>
    <col min="9737" max="9737" width="11.54296875" customWidth="1"/>
    <col min="9738" max="9738" width="32.81640625" bestFit="1" customWidth="1"/>
    <col min="9739" max="9740" width="13.81640625" bestFit="1" customWidth="1"/>
    <col min="9984" max="9984" width="38.54296875" customWidth="1"/>
    <col min="9985" max="9985" width="5.54296875" customWidth="1"/>
    <col min="9986" max="9986" width="1.1796875" customWidth="1"/>
    <col min="9987" max="9987" width="11.54296875" customWidth="1"/>
    <col min="9988" max="9988" width="1.1796875" customWidth="1"/>
    <col min="9989" max="9989" width="11.54296875" customWidth="1"/>
    <col min="9990" max="9990" width="1.1796875" customWidth="1"/>
    <col min="9991" max="9991" width="11.54296875" customWidth="1"/>
    <col min="9992" max="9992" width="1.1796875" customWidth="1"/>
    <col min="9993" max="9993" width="11.54296875" customWidth="1"/>
    <col min="9994" max="9994" width="32.81640625" bestFit="1" customWidth="1"/>
    <col min="9995" max="9996" width="13.81640625" bestFit="1" customWidth="1"/>
    <col min="10240" max="10240" width="38.54296875" customWidth="1"/>
    <col min="10241" max="10241" width="5.54296875" customWidth="1"/>
    <col min="10242" max="10242" width="1.1796875" customWidth="1"/>
    <col min="10243" max="10243" width="11.54296875" customWidth="1"/>
    <col min="10244" max="10244" width="1.1796875" customWidth="1"/>
    <col min="10245" max="10245" width="11.54296875" customWidth="1"/>
    <col min="10246" max="10246" width="1.1796875" customWidth="1"/>
    <col min="10247" max="10247" width="11.54296875" customWidth="1"/>
    <col min="10248" max="10248" width="1.1796875" customWidth="1"/>
    <col min="10249" max="10249" width="11.54296875" customWidth="1"/>
    <col min="10250" max="10250" width="32.81640625" bestFit="1" customWidth="1"/>
    <col min="10251" max="10252" width="13.81640625" bestFit="1" customWidth="1"/>
    <col min="10496" max="10496" width="38.54296875" customWidth="1"/>
    <col min="10497" max="10497" width="5.54296875" customWidth="1"/>
    <col min="10498" max="10498" width="1.1796875" customWidth="1"/>
    <col min="10499" max="10499" width="11.54296875" customWidth="1"/>
    <col min="10500" max="10500" width="1.1796875" customWidth="1"/>
    <col min="10501" max="10501" width="11.54296875" customWidth="1"/>
    <col min="10502" max="10502" width="1.1796875" customWidth="1"/>
    <col min="10503" max="10503" width="11.54296875" customWidth="1"/>
    <col min="10504" max="10504" width="1.1796875" customWidth="1"/>
    <col min="10505" max="10505" width="11.54296875" customWidth="1"/>
    <col min="10506" max="10506" width="32.81640625" bestFit="1" customWidth="1"/>
    <col min="10507" max="10508" width="13.81640625" bestFit="1" customWidth="1"/>
    <col min="10752" max="10752" width="38.54296875" customWidth="1"/>
    <col min="10753" max="10753" width="5.54296875" customWidth="1"/>
    <col min="10754" max="10754" width="1.1796875" customWidth="1"/>
    <col min="10755" max="10755" width="11.54296875" customWidth="1"/>
    <col min="10756" max="10756" width="1.1796875" customWidth="1"/>
    <col min="10757" max="10757" width="11.54296875" customWidth="1"/>
    <col min="10758" max="10758" width="1.1796875" customWidth="1"/>
    <col min="10759" max="10759" width="11.54296875" customWidth="1"/>
    <col min="10760" max="10760" width="1.1796875" customWidth="1"/>
    <col min="10761" max="10761" width="11.54296875" customWidth="1"/>
    <col min="10762" max="10762" width="32.81640625" bestFit="1" customWidth="1"/>
    <col min="10763" max="10764" width="13.81640625" bestFit="1" customWidth="1"/>
    <col min="11008" max="11008" width="38.54296875" customWidth="1"/>
    <col min="11009" max="11009" width="5.54296875" customWidth="1"/>
    <col min="11010" max="11010" width="1.1796875" customWidth="1"/>
    <col min="11011" max="11011" width="11.54296875" customWidth="1"/>
    <col min="11012" max="11012" width="1.1796875" customWidth="1"/>
    <col min="11013" max="11013" width="11.54296875" customWidth="1"/>
    <col min="11014" max="11014" width="1.1796875" customWidth="1"/>
    <col min="11015" max="11015" width="11.54296875" customWidth="1"/>
    <col min="11016" max="11016" width="1.1796875" customWidth="1"/>
    <col min="11017" max="11017" width="11.54296875" customWidth="1"/>
    <col min="11018" max="11018" width="32.81640625" bestFit="1" customWidth="1"/>
    <col min="11019" max="11020" width="13.81640625" bestFit="1" customWidth="1"/>
    <col min="11264" max="11264" width="38.54296875" customWidth="1"/>
    <col min="11265" max="11265" width="5.54296875" customWidth="1"/>
    <col min="11266" max="11266" width="1.1796875" customWidth="1"/>
    <col min="11267" max="11267" width="11.54296875" customWidth="1"/>
    <col min="11268" max="11268" width="1.1796875" customWidth="1"/>
    <col min="11269" max="11269" width="11.54296875" customWidth="1"/>
    <col min="11270" max="11270" width="1.1796875" customWidth="1"/>
    <col min="11271" max="11271" width="11.54296875" customWidth="1"/>
    <col min="11272" max="11272" width="1.1796875" customWidth="1"/>
    <col min="11273" max="11273" width="11.54296875" customWidth="1"/>
    <col min="11274" max="11274" width="32.81640625" bestFit="1" customWidth="1"/>
    <col min="11275" max="11276" width="13.81640625" bestFit="1" customWidth="1"/>
    <col min="11520" max="11520" width="38.54296875" customWidth="1"/>
    <col min="11521" max="11521" width="5.54296875" customWidth="1"/>
    <col min="11522" max="11522" width="1.1796875" customWidth="1"/>
    <col min="11523" max="11523" width="11.54296875" customWidth="1"/>
    <col min="11524" max="11524" width="1.1796875" customWidth="1"/>
    <col min="11525" max="11525" width="11.54296875" customWidth="1"/>
    <col min="11526" max="11526" width="1.1796875" customWidth="1"/>
    <col min="11527" max="11527" width="11.54296875" customWidth="1"/>
    <col min="11528" max="11528" width="1.1796875" customWidth="1"/>
    <col min="11529" max="11529" width="11.54296875" customWidth="1"/>
    <col min="11530" max="11530" width="32.81640625" bestFit="1" customWidth="1"/>
    <col min="11531" max="11532" width="13.81640625" bestFit="1" customWidth="1"/>
    <col min="11776" max="11776" width="38.54296875" customWidth="1"/>
    <col min="11777" max="11777" width="5.54296875" customWidth="1"/>
    <col min="11778" max="11778" width="1.1796875" customWidth="1"/>
    <col min="11779" max="11779" width="11.54296875" customWidth="1"/>
    <col min="11780" max="11780" width="1.1796875" customWidth="1"/>
    <col min="11781" max="11781" width="11.54296875" customWidth="1"/>
    <col min="11782" max="11782" width="1.1796875" customWidth="1"/>
    <col min="11783" max="11783" width="11.54296875" customWidth="1"/>
    <col min="11784" max="11784" width="1.1796875" customWidth="1"/>
    <col min="11785" max="11785" width="11.54296875" customWidth="1"/>
    <col min="11786" max="11786" width="32.81640625" bestFit="1" customWidth="1"/>
    <col min="11787" max="11788" width="13.81640625" bestFit="1" customWidth="1"/>
    <col min="12032" max="12032" width="38.54296875" customWidth="1"/>
    <col min="12033" max="12033" width="5.54296875" customWidth="1"/>
    <col min="12034" max="12034" width="1.1796875" customWidth="1"/>
    <col min="12035" max="12035" width="11.54296875" customWidth="1"/>
    <col min="12036" max="12036" width="1.1796875" customWidth="1"/>
    <col min="12037" max="12037" width="11.54296875" customWidth="1"/>
    <col min="12038" max="12038" width="1.1796875" customWidth="1"/>
    <col min="12039" max="12039" width="11.54296875" customWidth="1"/>
    <col min="12040" max="12040" width="1.1796875" customWidth="1"/>
    <col min="12041" max="12041" width="11.54296875" customWidth="1"/>
    <col min="12042" max="12042" width="32.81640625" bestFit="1" customWidth="1"/>
    <col min="12043" max="12044" width="13.81640625" bestFit="1" customWidth="1"/>
    <col min="12288" max="12288" width="38.54296875" customWidth="1"/>
    <col min="12289" max="12289" width="5.54296875" customWidth="1"/>
    <col min="12290" max="12290" width="1.1796875" customWidth="1"/>
    <col min="12291" max="12291" width="11.54296875" customWidth="1"/>
    <col min="12292" max="12292" width="1.1796875" customWidth="1"/>
    <col min="12293" max="12293" width="11.54296875" customWidth="1"/>
    <col min="12294" max="12294" width="1.1796875" customWidth="1"/>
    <col min="12295" max="12295" width="11.54296875" customWidth="1"/>
    <col min="12296" max="12296" width="1.1796875" customWidth="1"/>
    <col min="12297" max="12297" width="11.54296875" customWidth="1"/>
    <col min="12298" max="12298" width="32.81640625" bestFit="1" customWidth="1"/>
    <col min="12299" max="12300" width="13.81640625" bestFit="1" customWidth="1"/>
    <col min="12544" max="12544" width="38.54296875" customWidth="1"/>
    <col min="12545" max="12545" width="5.54296875" customWidth="1"/>
    <col min="12546" max="12546" width="1.1796875" customWidth="1"/>
    <col min="12547" max="12547" width="11.54296875" customWidth="1"/>
    <col min="12548" max="12548" width="1.1796875" customWidth="1"/>
    <col min="12549" max="12549" width="11.54296875" customWidth="1"/>
    <col min="12550" max="12550" width="1.1796875" customWidth="1"/>
    <col min="12551" max="12551" width="11.54296875" customWidth="1"/>
    <col min="12552" max="12552" width="1.1796875" customWidth="1"/>
    <col min="12553" max="12553" width="11.54296875" customWidth="1"/>
    <col min="12554" max="12554" width="32.81640625" bestFit="1" customWidth="1"/>
    <col min="12555" max="12556" width="13.81640625" bestFit="1" customWidth="1"/>
    <col min="12800" max="12800" width="38.54296875" customWidth="1"/>
    <col min="12801" max="12801" width="5.54296875" customWidth="1"/>
    <col min="12802" max="12802" width="1.1796875" customWidth="1"/>
    <col min="12803" max="12803" width="11.54296875" customWidth="1"/>
    <col min="12804" max="12804" width="1.1796875" customWidth="1"/>
    <col min="12805" max="12805" width="11.54296875" customWidth="1"/>
    <col min="12806" max="12806" width="1.1796875" customWidth="1"/>
    <col min="12807" max="12807" width="11.54296875" customWidth="1"/>
    <col min="12808" max="12808" width="1.1796875" customWidth="1"/>
    <col min="12809" max="12809" width="11.54296875" customWidth="1"/>
    <col min="12810" max="12810" width="32.81640625" bestFit="1" customWidth="1"/>
    <col min="12811" max="12812" width="13.81640625" bestFit="1" customWidth="1"/>
    <col min="13056" max="13056" width="38.54296875" customWidth="1"/>
    <col min="13057" max="13057" width="5.54296875" customWidth="1"/>
    <col min="13058" max="13058" width="1.1796875" customWidth="1"/>
    <col min="13059" max="13059" width="11.54296875" customWidth="1"/>
    <col min="13060" max="13060" width="1.1796875" customWidth="1"/>
    <col min="13061" max="13061" width="11.54296875" customWidth="1"/>
    <col min="13062" max="13062" width="1.1796875" customWidth="1"/>
    <col min="13063" max="13063" width="11.54296875" customWidth="1"/>
    <col min="13064" max="13064" width="1.1796875" customWidth="1"/>
    <col min="13065" max="13065" width="11.54296875" customWidth="1"/>
    <col min="13066" max="13066" width="32.81640625" bestFit="1" customWidth="1"/>
    <col min="13067" max="13068" width="13.81640625" bestFit="1" customWidth="1"/>
    <col min="13312" max="13312" width="38.54296875" customWidth="1"/>
    <col min="13313" max="13313" width="5.54296875" customWidth="1"/>
    <col min="13314" max="13314" width="1.1796875" customWidth="1"/>
    <col min="13315" max="13315" width="11.54296875" customWidth="1"/>
    <col min="13316" max="13316" width="1.1796875" customWidth="1"/>
    <col min="13317" max="13317" width="11.54296875" customWidth="1"/>
    <col min="13318" max="13318" width="1.1796875" customWidth="1"/>
    <col min="13319" max="13319" width="11.54296875" customWidth="1"/>
    <col min="13320" max="13320" width="1.1796875" customWidth="1"/>
    <col min="13321" max="13321" width="11.54296875" customWidth="1"/>
    <col min="13322" max="13322" width="32.81640625" bestFit="1" customWidth="1"/>
    <col min="13323" max="13324" width="13.81640625" bestFit="1" customWidth="1"/>
    <col min="13568" max="13568" width="38.54296875" customWidth="1"/>
    <col min="13569" max="13569" width="5.54296875" customWidth="1"/>
    <col min="13570" max="13570" width="1.1796875" customWidth="1"/>
    <col min="13571" max="13571" width="11.54296875" customWidth="1"/>
    <col min="13572" max="13572" width="1.1796875" customWidth="1"/>
    <col min="13573" max="13573" width="11.54296875" customWidth="1"/>
    <col min="13574" max="13574" width="1.1796875" customWidth="1"/>
    <col min="13575" max="13575" width="11.54296875" customWidth="1"/>
    <col min="13576" max="13576" width="1.1796875" customWidth="1"/>
    <col min="13577" max="13577" width="11.54296875" customWidth="1"/>
    <col min="13578" max="13578" width="32.81640625" bestFit="1" customWidth="1"/>
    <col min="13579" max="13580" width="13.81640625" bestFit="1" customWidth="1"/>
    <col min="13824" max="13824" width="38.54296875" customWidth="1"/>
    <col min="13825" max="13825" width="5.54296875" customWidth="1"/>
    <col min="13826" max="13826" width="1.1796875" customWidth="1"/>
    <col min="13827" max="13827" width="11.54296875" customWidth="1"/>
    <col min="13828" max="13828" width="1.1796875" customWidth="1"/>
    <col min="13829" max="13829" width="11.54296875" customWidth="1"/>
    <col min="13830" max="13830" width="1.1796875" customWidth="1"/>
    <col min="13831" max="13831" width="11.54296875" customWidth="1"/>
    <col min="13832" max="13832" width="1.1796875" customWidth="1"/>
    <col min="13833" max="13833" width="11.54296875" customWidth="1"/>
    <col min="13834" max="13834" width="32.81640625" bestFit="1" customWidth="1"/>
    <col min="13835" max="13836" width="13.81640625" bestFit="1" customWidth="1"/>
    <col min="14080" max="14080" width="38.54296875" customWidth="1"/>
    <col min="14081" max="14081" width="5.54296875" customWidth="1"/>
    <col min="14082" max="14082" width="1.1796875" customWidth="1"/>
    <col min="14083" max="14083" width="11.54296875" customWidth="1"/>
    <col min="14084" max="14084" width="1.1796875" customWidth="1"/>
    <col min="14085" max="14085" width="11.54296875" customWidth="1"/>
    <col min="14086" max="14086" width="1.1796875" customWidth="1"/>
    <col min="14087" max="14087" width="11.54296875" customWidth="1"/>
    <col min="14088" max="14088" width="1.1796875" customWidth="1"/>
    <col min="14089" max="14089" width="11.54296875" customWidth="1"/>
    <col min="14090" max="14090" width="32.81640625" bestFit="1" customWidth="1"/>
    <col min="14091" max="14092" width="13.81640625" bestFit="1" customWidth="1"/>
    <col min="14336" max="14336" width="38.54296875" customWidth="1"/>
    <col min="14337" max="14337" width="5.54296875" customWidth="1"/>
    <col min="14338" max="14338" width="1.1796875" customWidth="1"/>
    <col min="14339" max="14339" width="11.54296875" customWidth="1"/>
    <col min="14340" max="14340" width="1.1796875" customWidth="1"/>
    <col min="14341" max="14341" width="11.54296875" customWidth="1"/>
    <col min="14342" max="14342" width="1.1796875" customWidth="1"/>
    <col min="14343" max="14343" width="11.54296875" customWidth="1"/>
    <col min="14344" max="14344" width="1.1796875" customWidth="1"/>
    <col min="14345" max="14345" width="11.54296875" customWidth="1"/>
    <col min="14346" max="14346" width="32.81640625" bestFit="1" customWidth="1"/>
    <col min="14347" max="14348" width="13.81640625" bestFit="1" customWidth="1"/>
    <col min="14592" max="14592" width="38.54296875" customWidth="1"/>
    <col min="14593" max="14593" width="5.54296875" customWidth="1"/>
    <col min="14594" max="14594" width="1.1796875" customWidth="1"/>
    <col min="14595" max="14595" width="11.54296875" customWidth="1"/>
    <col min="14596" max="14596" width="1.1796875" customWidth="1"/>
    <col min="14597" max="14597" width="11.54296875" customWidth="1"/>
    <col min="14598" max="14598" width="1.1796875" customWidth="1"/>
    <col min="14599" max="14599" width="11.54296875" customWidth="1"/>
    <col min="14600" max="14600" width="1.1796875" customWidth="1"/>
    <col min="14601" max="14601" width="11.54296875" customWidth="1"/>
    <col min="14602" max="14602" width="32.81640625" bestFit="1" customWidth="1"/>
    <col min="14603" max="14604" width="13.81640625" bestFit="1" customWidth="1"/>
    <col min="14848" max="14848" width="38.54296875" customWidth="1"/>
    <col min="14849" max="14849" width="5.54296875" customWidth="1"/>
    <col min="14850" max="14850" width="1.1796875" customWidth="1"/>
    <col min="14851" max="14851" width="11.54296875" customWidth="1"/>
    <col min="14852" max="14852" width="1.1796875" customWidth="1"/>
    <col min="14853" max="14853" width="11.54296875" customWidth="1"/>
    <col min="14854" max="14854" width="1.1796875" customWidth="1"/>
    <col min="14855" max="14855" width="11.54296875" customWidth="1"/>
    <col min="14856" max="14856" width="1.1796875" customWidth="1"/>
    <col min="14857" max="14857" width="11.54296875" customWidth="1"/>
    <col min="14858" max="14858" width="32.81640625" bestFit="1" customWidth="1"/>
    <col min="14859" max="14860" width="13.81640625" bestFit="1" customWidth="1"/>
    <col min="15104" max="15104" width="38.54296875" customWidth="1"/>
    <col min="15105" max="15105" width="5.54296875" customWidth="1"/>
    <col min="15106" max="15106" width="1.1796875" customWidth="1"/>
    <col min="15107" max="15107" width="11.54296875" customWidth="1"/>
    <col min="15108" max="15108" width="1.1796875" customWidth="1"/>
    <col min="15109" max="15109" width="11.54296875" customWidth="1"/>
    <col min="15110" max="15110" width="1.1796875" customWidth="1"/>
    <col min="15111" max="15111" width="11.54296875" customWidth="1"/>
    <col min="15112" max="15112" width="1.1796875" customWidth="1"/>
    <col min="15113" max="15113" width="11.54296875" customWidth="1"/>
    <col min="15114" max="15114" width="32.81640625" bestFit="1" customWidth="1"/>
    <col min="15115" max="15116" width="13.81640625" bestFit="1" customWidth="1"/>
    <col min="15360" max="15360" width="38.54296875" customWidth="1"/>
    <col min="15361" max="15361" width="5.54296875" customWidth="1"/>
    <col min="15362" max="15362" width="1.1796875" customWidth="1"/>
    <col min="15363" max="15363" width="11.54296875" customWidth="1"/>
    <col min="15364" max="15364" width="1.1796875" customWidth="1"/>
    <col min="15365" max="15365" width="11.54296875" customWidth="1"/>
    <col min="15366" max="15366" width="1.1796875" customWidth="1"/>
    <col min="15367" max="15367" width="11.54296875" customWidth="1"/>
    <col min="15368" max="15368" width="1.1796875" customWidth="1"/>
    <col min="15369" max="15369" width="11.54296875" customWidth="1"/>
    <col min="15370" max="15370" width="32.81640625" bestFit="1" customWidth="1"/>
    <col min="15371" max="15372" width="13.81640625" bestFit="1" customWidth="1"/>
    <col min="15616" max="15616" width="38.54296875" customWidth="1"/>
    <col min="15617" max="15617" width="5.54296875" customWidth="1"/>
    <col min="15618" max="15618" width="1.1796875" customWidth="1"/>
    <col min="15619" max="15619" width="11.54296875" customWidth="1"/>
    <col min="15620" max="15620" width="1.1796875" customWidth="1"/>
    <col min="15621" max="15621" width="11.54296875" customWidth="1"/>
    <col min="15622" max="15622" width="1.1796875" customWidth="1"/>
    <col min="15623" max="15623" width="11.54296875" customWidth="1"/>
    <col min="15624" max="15624" width="1.1796875" customWidth="1"/>
    <col min="15625" max="15625" width="11.54296875" customWidth="1"/>
    <col min="15626" max="15626" width="32.81640625" bestFit="1" customWidth="1"/>
    <col min="15627" max="15628" width="13.81640625" bestFit="1" customWidth="1"/>
    <col min="15872" max="15872" width="38.54296875" customWidth="1"/>
    <col min="15873" max="15873" width="5.54296875" customWidth="1"/>
    <col min="15874" max="15874" width="1.1796875" customWidth="1"/>
    <col min="15875" max="15875" width="11.54296875" customWidth="1"/>
    <col min="15876" max="15876" width="1.1796875" customWidth="1"/>
    <col min="15877" max="15877" width="11.54296875" customWidth="1"/>
    <col min="15878" max="15878" width="1.1796875" customWidth="1"/>
    <col min="15879" max="15879" width="11.54296875" customWidth="1"/>
    <col min="15880" max="15880" width="1.1796875" customWidth="1"/>
    <col min="15881" max="15881" width="11.54296875" customWidth="1"/>
    <col min="15882" max="15882" width="32.81640625" bestFit="1" customWidth="1"/>
    <col min="15883" max="15884" width="13.81640625" bestFit="1" customWidth="1"/>
    <col min="16128" max="16128" width="38.54296875" customWidth="1"/>
    <col min="16129" max="16129" width="5.54296875" customWidth="1"/>
    <col min="16130" max="16130" width="1.1796875" customWidth="1"/>
    <col min="16131" max="16131" width="11.54296875" customWidth="1"/>
    <col min="16132" max="16132" width="1.1796875" customWidth="1"/>
    <col min="16133" max="16133" width="11.54296875" customWidth="1"/>
    <col min="16134" max="16134" width="1.1796875" customWidth="1"/>
    <col min="16135" max="16135" width="11.54296875" customWidth="1"/>
    <col min="16136" max="16136" width="1.1796875" customWidth="1"/>
    <col min="16137" max="16137" width="11.54296875" customWidth="1"/>
    <col min="16138" max="16138" width="32.81640625" bestFit="1" customWidth="1"/>
    <col min="16139" max="16140" width="13.81640625" bestFit="1" customWidth="1"/>
  </cols>
  <sheetData>
    <row r="1" spans="1:12" s="17" customFormat="1" ht="19.5" customHeight="1" x14ac:dyDescent="0.4">
      <c r="A1" s="29" t="str">
        <f ca="1">$A$1</f>
        <v>THE STEEL PUBLIC COMPANY LIMITED and its Subsidiaries</v>
      </c>
      <c r="B1" s="29"/>
      <c r="C1" s="29"/>
      <c r="D1" s="29"/>
      <c r="E1" s="29"/>
      <c r="G1" s="66"/>
      <c r="H1" s="66"/>
      <c r="I1" s="66"/>
      <c r="K1" s="67"/>
      <c r="L1" s="67"/>
    </row>
    <row r="2" spans="1:12" s="4" customFormat="1" ht="19.5" customHeight="1" x14ac:dyDescent="0.35">
      <c r="A2" s="68" t="s">
        <v>144</v>
      </c>
      <c r="B2" s="7"/>
      <c r="G2" s="154"/>
      <c r="H2" s="154"/>
      <c r="I2" s="154"/>
      <c r="K2" s="26"/>
      <c r="L2" s="26"/>
    </row>
    <row r="3" spans="1:12" ht="20.149999999999999" customHeight="1" x14ac:dyDescent="0.3">
      <c r="A3" s="3"/>
      <c r="G3" s="69"/>
      <c r="H3" s="69"/>
      <c r="I3" s="69"/>
    </row>
    <row r="4" spans="1:12" ht="21" customHeight="1" x14ac:dyDescent="0.3">
      <c r="A4" s="3"/>
      <c r="C4" s="155" t="s">
        <v>2</v>
      </c>
      <c r="D4" s="155"/>
      <c r="E4" s="155"/>
      <c r="F4" s="9"/>
      <c r="G4" s="155" t="s">
        <v>3</v>
      </c>
      <c r="H4" s="155"/>
      <c r="I4" s="155"/>
    </row>
    <row r="5" spans="1:12" ht="21" customHeight="1" x14ac:dyDescent="0.3">
      <c r="B5"/>
      <c r="C5" s="155" t="s">
        <v>4</v>
      </c>
      <c r="D5" s="155"/>
      <c r="E5" s="155"/>
      <c r="F5" s="9"/>
      <c r="G5" s="155" t="s">
        <v>4</v>
      </c>
      <c r="H5" s="155"/>
      <c r="I5" s="155"/>
    </row>
    <row r="6" spans="1:12" ht="21" customHeight="1" x14ac:dyDescent="0.3">
      <c r="B6"/>
      <c r="C6" s="157" t="s">
        <v>214</v>
      </c>
      <c r="D6" s="157"/>
      <c r="E6" s="157"/>
      <c r="F6" s="14"/>
      <c r="G6" s="157" t="s">
        <v>214</v>
      </c>
      <c r="H6" s="157"/>
      <c r="I6" s="157"/>
    </row>
    <row r="7" spans="1:12" ht="21" customHeight="1" x14ac:dyDescent="0.3">
      <c r="B7"/>
      <c r="C7" s="157" t="s">
        <v>213</v>
      </c>
      <c r="D7" s="157"/>
      <c r="E7" s="157"/>
      <c r="F7" s="14"/>
      <c r="G7" s="157" t="s">
        <v>213</v>
      </c>
      <c r="H7" s="157"/>
      <c r="I7" s="157"/>
    </row>
    <row r="8" spans="1:12" ht="21" customHeight="1" x14ac:dyDescent="0.3">
      <c r="B8" s="2" t="s">
        <v>7</v>
      </c>
      <c r="C8" s="14">
        <v>2024</v>
      </c>
      <c r="D8" s="65"/>
      <c r="E8" s="14">
        <v>2023</v>
      </c>
      <c r="F8" s="65"/>
      <c r="G8" s="14">
        <v>2024</v>
      </c>
      <c r="H8" s="65"/>
      <c r="I8" s="14">
        <v>2023</v>
      </c>
    </row>
    <row r="9" spans="1:12" ht="21" customHeight="1" x14ac:dyDescent="0.3">
      <c r="B9" s="2"/>
      <c r="C9" s="156" t="s">
        <v>11</v>
      </c>
      <c r="D9" s="156"/>
      <c r="E9" s="156"/>
      <c r="F9" s="156"/>
      <c r="G9" s="156"/>
      <c r="H9" s="156"/>
      <c r="I9" s="156"/>
    </row>
    <row r="10" spans="1:12" ht="21" customHeight="1" x14ac:dyDescent="0.3">
      <c r="A10" s="11" t="s">
        <v>145</v>
      </c>
      <c r="B10" s="2"/>
      <c r="C10" s="96"/>
      <c r="D10" s="96"/>
      <c r="E10" s="96"/>
      <c r="F10" s="70"/>
      <c r="G10" s="70"/>
      <c r="H10" s="70"/>
      <c r="I10" s="70"/>
    </row>
    <row r="11" spans="1:12" ht="21" customHeight="1" x14ac:dyDescent="0.3">
      <c r="A11" s="8" t="s">
        <v>201</v>
      </c>
      <c r="B11" s="2"/>
      <c r="C11" s="23">
        <f>'PL 9M 5 '!C31</f>
        <v>-52754</v>
      </c>
      <c r="D11" s="23"/>
      <c r="E11" s="23">
        <f>'PL 9M 5 '!E31</f>
        <v>-66486</v>
      </c>
      <c r="F11" s="23"/>
      <c r="G11" s="23">
        <f>'PL 9M 5 '!G31</f>
        <v>-68228</v>
      </c>
      <c r="H11" s="23"/>
      <c r="I11" s="23">
        <f>'PL 9M 5 '!I31</f>
        <v>-118495</v>
      </c>
    </row>
    <row r="12" spans="1:12" ht="21" customHeight="1" x14ac:dyDescent="0.3">
      <c r="A12" s="5" t="s">
        <v>209</v>
      </c>
      <c r="C12" s="23"/>
      <c r="D12" s="95"/>
      <c r="E12" s="23"/>
      <c r="F12" s="23"/>
      <c r="G12" s="23"/>
      <c r="H12" s="23"/>
      <c r="I12" s="23"/>
    </row>
    <row r="13" spans="1:12" ht="21" customHeight="1" x14ac:dyDescent="0.3">
      <c r="A13" s="5" t="s">
        <v>210</v>
      </c>
      <c r="C13" s="23"/>
      <c r="D13" s="95"/>
      <c r="E13" s="23"/>
      <c r="F13" s="23">
        <v>24338</v>
      </c>
      <c r="G13" s="23"/>
      <c r="H13" s="23"/>
      <c r="I13" s="23"/>
    </row>
    <row r="14" spans="1:12" ht="21" customHeight="1" x14ac:dyDescent="0.3">
      <c r="A14" s="8" t="s">
        <v>146</v>
      </c>
      <c r="B14" s="2"/>
      <c r="C14" s="23">
        <f>-'PL 9M 5 '!C30</f>
        <v>7694</v>
      </c>
      <c r="D14" s="23"/>
      <c r="E14" s="23">
        <f>-'PL 9M 5 '!E30</f>
        <v>9383</v>
      </c>
      <c r="F14" s="23"/>
      <c r="G14" s="23">
        <f>-'PL 9M 5 '!G30</f>
        <v>-1709</v>
      </c>
      <c r="H14" s="23"/>
      <c r="I14" s="23">
        <f>-'PL 9M 5 '!I30</f>
        <v>6010</v>
      </c>
    </row>
    <row r="15" spans="1:12" ht="21" customHeight="1" x14ac:dyDescent="0.3">
      <c r="A15" s="8" t="s">
        <v>86</v>
      </c>
      <c r="B15" s="2"/>
      <c r="C15" s="23">
        <f>-'PL 9M 5 '!C24</f>
        <v>69956</v>
      </c>
      <c r="D15" s="23"/>
      <c r="E15" s="23">
        <f>-'PL 9M 5 '!E24</f>
        <v>54537</v>
      </c>
      <c r="F15" s="23"/>
      <c r="G15" s="23">
        <f>-'PL 9M 5 '!G24</f>
        <v>73849</v>
      </c>
      <c r="H15" s="23"/>
      <c r="I15" s="23">
        <f>-'PL 9M 5 '!I24</f>
        <v>55048</v>
      </c>
    </row>
    <row r="16" spans="1:12" ht="21" customHeight="1" x14ac:dyDescent="0.3">
      <c r="A16" s="8" t="s">
        <v>147</v>
      </c>
      <c r="B16" s="2" t="s">
        <v>31</v>
      </c>
      <c r="C16" s="23">
        <v>47167</v>
      </c>
      <c r="D16" s="23"/>
      <c r="E16" s="23">
        <v>47560</v>
      </c>
      <c r="F16" s="23">
        <v>1110811</v>
      </c>
      <c r="G16" s="23">
        <v>28890</v>
      </c>
      <c r="H16" s="23"/>
      <c r="I16" s="23">
        <v>28215</v>
      </c>
    </row>
    <row r="17" spans="1:9" ht="21" hidden="1" customHeight="1" x14ac:dyDescent="0.3">
      <c r="A17" s="8" t="s">
        <v>147</v>
      </c>
      <c r="B17" s="2" t="s">
        <v>31</v>
      </c>
      <c r="C17" s="23"/>
      <c r="D17" s="23"/>
      <c r="E17" s="23">
        <v>0</v>
      </c>
      <c r="F17" s="23"/>
      <c r="G17" s="23"/>
      <c r="H17" s="23"/>
      <c r="I17" s="23">
        <v>0</v>
      </c>
    </row>
    <row r="18" spans="1:9" ht="21" hidden="1" customHeight="1" x14ac:dyDescent="0.3">
      <c r="A18" s="8" t="s">
        <v>147</v>
      </c>
      <c r="B18" s="2"/>
      <c r="C18" s="23"/>
      <c r="D18" s="23"/>
      <c r="E18" s="23">
        <v>0</v>
      </c>
      <c r="F18" s="23"/>
      <c r="G18" s="23"/>
      <c r="H18" s="23"/>
      <c r="I18" s="23">
        <v>0</v>
      </c>
    </row>
    <row r="19" spans="1:9" ht="21" hidden="1" customHeight="1" x14ac:dyDescent="0.3">
      <c r="A19" s="8" t="s">
        <v>147</v>
      </c>
      <c r="B19" s="2"/>
      <c r="C19" s="23"/>
      <c r="D19" s="23"/>
      <c r="E19" s="23">
        <v>0</v>
      </c>
      <c r="F19" s="23"/>
      <c r="G19" s="23"/>
      <c r="H19" s="23"/>
      <c r="I19" s="23">
        <v>0</v>
      </c>
    </row>
    <row r="20" spans="1:9" ht="21" customHeight="1" x14ac:dyDescent="0.3">
      <c r="A20" s="8" t="s">
        <v>148</v>
      </c>
      <c r="B20" s="2"/>
      <c r="C20" s="23">
        <v>2950</v>
      </c>
      <c r="D20" s="23"/>
      <c r="E20" s="23">
        <v>4325</v>
      </c>
      <c r="F20" s="23"/>
      <c r="G20" s="23">
        <v>24959</v>
      </c>
      <c r="H20" s="23"/>
      <c r="I20" s="23">
        <v>8166</v>
      </c>
    </row>
    <row r="21" spans="1:9" ht="21" customHeight="1" x14ac:dyDescent="0.3">
      <c r="A21" s="128" t="s">
        <v>149</v>
      </c>
      <c r="B21" s="2"/>
      <c r="C21" s="23">
        <v>28</v>
      </c>
      <c r="D21" s="23"/>
      <c r="E21" s="23">
        <v>110</v>
      </c>
      <c r="F21" s="23"/>
      <c r="G21" s="23">
        <v>28</v>
      </c>
      <c r="H21" s="23"/>
      <c r="I21" s="23">
        <v>110</v>
      </c>
    </row>
    <row r="22" spans="1:9" ht="21" customHeight="1" x14ac:dyDescent="0.3">
      <c r="A22" s="8" t="s">
        <v>150</v>
      </c>
      <c r="B22" s="2"/>
      <c r="C22" s="23">
        <v>2288</v>
      </c>
      <c r="D22" s="23"/>
      <c r="E22" s="23">
        <v>1490</v>
      </c>
      <c r="F22" s="23"/>
      <c r="G22" s="23">
        <v>1288</v>
      </c>
      <c r="H22" s="23"/>
      <c r="I22" s="23">
        <v>979</v>
      </c>
    </row>
    <row r="23" spans="1:9" ht="21" customHeight="1" x14ac:dyDescent="0.3">
      <c r="A23" s="8" t="s">
        <v>229</v>
      </c>
      <c r="B23" s="2"/>
      <c r="C23" s="23">
        <v>-9610</v>
      </c>
      <c r="D23" s="23"/>
      <c r="E23" s="23">
        <v>2289</v>
      </c>
      <c r="F23" s="23"/>
      <c r="G23" s="23">
        <v>-9610</v>
      </c>
      <c r="H23" s="23"/>
      <c r="I23" s="23">
        <v>2289</v>
      </c>
    </row>
    <row r="24" spans="1:9" ht="21" customHeight="1" x14ac:dyDescent="0.3">
      <c r="A24" s="8" t="s">
        <v>233</v>
      </c>
      <c r="B24" s="2"/>
      <c r="C24" s="23"/>
      <c r="D24" s="23"/>
      <c r="E24" s="23"/>
      <c r="F24" s="23"/>
      <c r="G24" s="23"/>
      <c r="H24" s="23"/>
      <c r="I24" s="23"/>
    </row>
    <row r="25" spans="1:9" ht="21" customHeight="1" x14ac:dyDescent="0.3">
      <c r="A25" s="8" t="s">
        <v>151</v>
      </c>
      <c r="B25" s="2">
        <v>3</v>
      </c>
      <c r="C25" s="23">
        <v>-16254</v>
      </c>
      <c r="D25" s="23"/>
      <c r="E25" s="23">
        <v>16499</v>
      </c>
      <c r="F25" s="23"/>
      <c r="G25" s="23">
        <v>-16254</v>
      </c>
      <c r="H25" s="23"/>
      <c r="I25" s="23">
        <v>16499</v>
      </c>
    </row>
    <row r="26" spans="1:9" ht="21" customHeight="1" x14ac:dyDescent="0.3">
      <c r="A26" s="8" t="s">
        <v>207</v>
      </c>
      <c r="B26" s="2"/>
      <c r="C26" s="23"/>
      <c r="D26" s="23"/>
      <c r="E26" s="23"/>
      <c r="F26" s="23">
        <v>561397</v>
      </c>
      <c r="G26" s="23"/>
      <c r="H26" s="23"/>
      <c r="I26" s="23"/>
    </row>
    <row r="27" spans="1:9" ht="21" customHeight="1" x14ac:dyDescent="0.3">
      <c r="A27" s="8" t="s">
        <v>152</v>
      </c>
      <c r="B27" s="2">
        <v>4</v>
      </c>
      <c r="C27" s="23">
        <v>22374</v>
      </c>
      <c r="D27" s="23"/>
      <c r="E27" s="23">
        <v>-49504</v>
      </c>
      <c r="F27" s="23"/>
      <c r="G27" s="23">
        <v>22374</v>
      </c>
      <c r="H27" s="23"/>
      <c r="I27" s="23">
        <v>-49504</v>
      </c>
    </row>
    <row r="28" spans="1:9" ht="21" hidden="1" customHeight="1" x14ac:dyDescent="0.3">
      <c r="A28" s="8" t="s">
        <v>153</v>
      </c>
      <c r="B28" s="2">
        <v>4</v>
      </c>
      <c r="C28" s="23"/>
      <c r="D28" s="23"/>
      <c r="E28" s="23">
        <v>0</v>
      </c>
      <c r="I28" s="23">
        <v>0</v>
      </c>
    </row>
    <row r="29" spans="1:9" ht="21" hidden="1" customHeight="1" x14ac:dyDescent="0.3">
      <c r="A29" s="8" t="s">
        <v>154</v>
      </c>
      <c r="B29" s="2"/>
      <c r="C29" s="23"/>
      <c r="D29" s="23"/>
      <c r="E29" s="23"/>
      <c r="F29" s="23"/>
      <c r="G29" s="23"/>
      <c r="H29" s="23"/>
      <c r="I29" s="23"/>
    </row>
    <row r="30" spans="1:9" ht="21" hidden="1" customHeight="1" x14ac:dyDescent="0.3">
      <c r="A30" s="8" t="s">
        <v>155</v>
      </c>
      <c r="B30" s="2" t="s">
        <v>17</v>
      </c>
      <c r="C30" s="23"/>
      <c r="D30" s="23"/>
      <c r="E30" s="23">
        <v>0</v>
      </c>
      <c r="F30" s="23">
        <v>60800</v>
      </c>
      <c r="G30" s="23"/>
      <c r="H30" s="23"/>
      <c r="I30" s="23">
        <v>0</v>
      </c>
    </row>
    <row r="31" spans="1:9" ht="21" hidden="1" customHeight="1" x14ac:dyDescent="0.3">
      <c r="A31" s="8" t="s">
        <v>156</v>
      </c>
      <c r="B31" s="2"/>
      <c r="C31" s="23"/>
      <c r="D31" s="23"/>
      <c r="E31" s="23"/>
      <c r="F31" s="23"/>
      <c r="G31" s="23"/>
      <c r="H31" s="23"/>
      <c r="I31" s="23"/>
    </row>
    <row r="32" spans="1:9" ht="21" hidden="1" customHeight="1" x14ac:dyDescent="0.3">
      <c r="A32" s="8" t="s">
        <v>155</v>
      </c>
      <c r="B32" s="2"/>
      <c r="C32" s="23"/>
      <c r="D32" s="23"/>
      <c r="E32" s="23">
        <v>0</v>
      </c>
      <c r="F32" s="23"/>
      <c r="G32" s="23"/>
      <c r="H32" s="23"/>
      <c r="I32" s="23">
        <v>0</v>
      </c>
    </row>
    <row r="33" spans="1:14" ht="21" customHeight="1" x14ac:dyDescent="0.3">
      <c r="A33" s="8" t="s">
        <v>157</v>
      </c>
      <c r="B33" s="2"/>
      <c r="C33" s="23"/>
      <c r="D33" s="23"/>
      <c r="E33" s="23"/>
      <c r="F33" s="23"/>
      <c r="G33" s="23"/>
      <c r="H33" s="23"/>
      <c r="I33" s="23"/>
    </row>
    <row r="34" spans="1:14" ht="21" customHeight="1" x14ac:dyDescent="0.3">
      <c r="A34" s="8" t="s">
        <v>158</v>
      </c>
      <c r="B34" s="2"/>
      <c r="C34" s="23">
        <v>-1586</v>
      </c>
      <c r="D34" s="23"/>
      <c r="E34" s="23">
        <v>-1825</v>
      </c>
      <c r="F34" s="23"/>
      <c r="G34" s="23">
        <v>-1026</v>
      </c>
      <c r="H34" s="23"/>
      <c r="I34" s="23">
        <v>-374</v>
      </c>
    </row>
    <row r="35" spans="1:14" ht="21" customHeight="1" x14ac:dyDescent="0.3">
      <c r="A35" s="8" t="s">
        <v>202</v>
      </c>
      <c r="B35" s="2"/>
      <c r="C35" s="23"/>
      <c r="D35" s="23"/>
      <c r="E35" s="23"/>
      <c r="F35" s="23"/>
      <c r="G35" s="23"/>
      <c r="H35" s="23"/>
      <c r="I35" s="23"/>
    </row>
    <row r="36" spans="1:14" ht="21" customHeight="1" x14ac:dyDescent="0.3">
      <c r="A36" s="8" t="s">
        <v>159</v>
      </c>
      <c r="B36" s="2"/>
      <c r="C36" s="23">
        <v>-14435</v>
      </c>
      <c r="D36" s="23"/>
      <c r="E36" s="23">
        <v>-11466</v>
      </c>
      <c r="F36" s="23"/>
      <c r="G36" s="23">
        <v>0</v>
      </c>
      <c r="H36" s="23"/>
      <c r="I36" s="23">
        <v>0</v>
      </c>
    </row>
    <row r="37" spans="1:14" ht="21" hidden="1" customHeight="1" x14ac:dyDescent="0.3">
      <c r="A37" s="8" t="s">
        <v>160</v>
      </c>
      <c r="B37" s="2"/>
      <c r="C37" s="23"/>
      <c r="D37" s="23"/>
      <c r="E37" s="23"/>
      <c r="F37" s="23"/>
      <c r="G37" s="23"/>
      <c r="H37" s="23"/>
      <c r="I37" s="23"/>
    </row>
    <row r="38" spans="1:14" ht="21" hidden="1" customHeight="1" x14ac:dyDescent="0.3">
      <c r="A38" s="8" t="s">
        <v>161</v>
      </c>
      <c r="B38" s="2"/>
      <c r="C38" s="23"/>
      <c r="D38" s="23"/>
      <c r="E38" s="23">
        <v>0</v>
      </c>
      <c r="F38" s="23"/>
      <c r="G38" s="23"/>
      <c r="H38" s="23"/>
      <c r="I38" s="23">
        <v>0</v>
      </c>
    </row>
    <row r="39" spans="1:14" ht="21" customHeight="1" x14ac:dyDescent="0.3">
      <c r="A39" s="8" t="s">
        <v>162</v>
      </c>
      <c r="B39" s="2"/>
      <c r="C39" s="104">
        <v>-2196</v>
      </c>
      <c r="D39" s="23"/>
      <c r="E39" s="92">
        <v>-4441</v>
      </c>
      <c r="F39" s="23"/>
      <c r="G39" s="92">
        <v>-14651</v>
      </c>
      <c r="H39" s="23"/>
      <c r="I39" s="92">
        <v>-14367</v>
      </c>
    </row>
    <row r="40" spans="1:14" ht="21" customHeight="1" x14ac:dyDescent="0.3">
      <c r="A40" s="3"/>
      <c r="C40" s="21">
        <f>SUM(C11:C39)</f>
        <v>55622</v>
      </c>
      <c r="D40" s="21"/>
      <c r="E40" s="21">
        <f>SUM(E11:E39)</f>
        <v>2471</v>
      </c>
      <c r="F40" s="21">
        <f>SUM(F11:F39)</f>
        <v>1757346</v>
      </c>
      <c r="G40" s="21">
        <f>SUM(G11:G39)</f>
        <v>39910</v>
      </c>
      <c r="H40" s="21">
        <f>SUM(H11:H39)</f>
        <v>0</v>
      </c>
      <c r="I40" s="21">
        <f>SUM(I11:I39)</f>
        <v>-65424</v>
      </c>
    </row>
    <row r="41" spans="1:14" ht="20.5" customHeight="1" x14ac:dyDescent="0.3">
      <c r="A41" s="123" t="s">
        <v>164</v>
      </c>
      <c r="B41" s="2"/>
      <c r="C41" s="10"/>
      <c r="D41" s="10"/>
      <c r="E41" s="10"/>
      <c r="F41" s="10"/>
      <c r="G41" s="10"/>
      <c r="H41" s="10"/>
      <c r="I41" s="10"/>
    </row>
    <row r="42" spans="1:14" ht="20.5" customHeight="1" x14ac:dyDescent="0.3">
      <c r="A42" s="8" t="s">
        <v>165</v>
      </c>
      <c r="C42" s="21">
        <v>-248477</v>
      </c>
      <c r="D42" s="21"/>
      <c r="E42" s="21">
        <v>116541</v>
      </c>
      <c r="F42" s="21"/>
      <c r="G42" s="21">
        <v>-255619</v>
      </c>
      <c r="H42" s="21"/>
      <c r="I42" s="21">
        <v>126189</v>
      </c>
    </row>
    <row r="43" spans="1:14" ht="20.5" customHeight="1" x14ac:dyDescent="0.3">
      <c r="A43" s="8" t="s">
        <v>16</v>
      </c>
      <c r="C43" s="21">
        <v>-2853</v>
      </c>
      <c r="D43" s="21"/>
      <c r="E43" s="21">
        <v>-4945</v>
      </c>
      <c r="F43" s="21"/>
      <c r="G43" s="21">
        <v>-1245</v>
      </c>
      <c r="H43" s="21"/>
      <c r="I43" s="21">
        <v>-5714</v>
      </c>
    </row>
    <row r="44" spans="1:14" ht="20.5" customHeight="1" x14ac:dyDescent="0.3">
      <c r="A44" s="8" t="s">
        <v>21</v>
      </c>
      <c r="C44" s="21">
        <v>67808</v>
      </c>
      <c r="D44" s="21"/>
      <c r="E44" s="21">
        <v>433939</v>
      </c>
      <c r="F44" s="21"/>
      <c r="G44" s="21">
        <v>67808</v>
      </c>
      <c r="H44" s="21"/>
      <c r="I44" s="21">
        <v>433939</v>
      </c>
    </row>
    <row r="45" spans="1:14" ht="20.5" customHeight="1" x14ac:dyDescent="0.3">
      <c r="A45" t="s">
        <v>22</v>
      </c>
      <c r="C45" s="21">
        <v>-125845</v>
      </c>
      <c r="D45" s="21"/>
      <c r="E45" s="21">
        <v>4993</v>
      </c>
      <c r="F45" s="21"/>
      <c r="G45" s="21">
        <v>-125845</v>
      </c>
      <c r="H45" s="21"/>
      <c r="I45" s="21">
        <v>4993</v>
      </c>
    </row>
    <row r="46" spans="1:14" ht="20.5" customHeight="1" x14ac:dyDescent="0.3">
      <c r="A46" s="8" t="s">
        <v>35</v>
      </c>
      <c r="C46" s="21">
        <v>-1518</v>
      </c>
      <c r="D46" s="21"/>
      <c r="E46" s="21">
        <v>-3279</v>
      </c>
      <c r="F46" s="21"/>
      <c r="G46" s="23">
        <v>-472</v>
      </c>
      <c r="H46" s="21"/>
      <c r="I46" s="23">
        <v>-2276</v>
      </c>
      <c r="K46"/>
      <c r="L46"/>
    </row>
    <row r="47" spans="1:14" ht="20.5" customHeight="1" x14ac:dyDescent="0.3">
      <c r="A47" s="8" t="s">
        <v>43</v>
      </c>
      <c r="C47" s="21">
        <v>28990</v>
      </c>
      <c r="D47" s="21"/>
      <c r="E47" s="21">
        <v>62555</v>
      </c>
      <c r="F47" s="21"/>
      <c r="G47" s="21">
        <v>27251</v>
      </c>
      <c r="H47" s="21"/>
      <c r="I47" s="21">
        <v>56831</v>
      </c>
      <c r="J47" s="21"/>
      <c r="K47"/>
      <c r="L47" s="21"/>
      <c r="N47" s="21"/>
    </row>
    <row r="48" spans="1:14" ht="20.5" customHeight="1" x14ac:dyDescent="0.3">
      <c r="A48" s="8" t="s">
        <v>44</v>
      </c>
      <c r="C48" s="21">
        <v>-9628</v>
      </c>
      <c r="D48" s="21"/>
      <c r="E48" s="21">
        <v>-27930</v>
      </c>
      <c r="F48" s="21"/>
      <c r="G48" s="21">
        <v>10997</v>
      </c>
      <c r="H48" s="21"/>
      <c r="I48" s="21">
        <v>-3859</v>
      </c>
      <c r="K48"/>
      <c r="L48" s="21"/>
    </row>
    <row r="49" spans="1:12" ht="20.5" customHeight="1" x14ac:dyDescent="0.3">
      <c r="A49" s="8" t="s">
        <v>45</v>
      </c>
      <c r="C49" s="21">
        <v>-18967</v>
      </c>
      <c r="D49" s="21"/>
      <c r="E49" s="21">
        <v>19935</v>
      </c>
      <c r="F49" s="21"/>
      <c r="G49" s="21">
        <v>-18967</v>
      </c>
      <c r="H49" s="21"/>
      <c r="I49" s="21">
        <v>19935</v>
      </c>
      <c r="K49"/>
      <c r="L49"/>
    </row>
    <row r="50" spans="1:12" ht="20.5" customHeight="1" x14ac:dyDescent="0.3">
      <c r="A50" s="8" t="s">
        <v>166</v>
      </c>
      <c r="C50" s="21">
        <v>-1135</v>
      </c>
      <c r="D50" s="21"/>
      <c r="E50" s="21">
        <v>-979</v>
      </c>
      <c r="F50" s="21"/>
      <c r="G50" s="21">
        <v>-607</v>
      </c>
      <c r="H50" s="21"/>
      <c r="I50" s="21">
        <v>-979</v>
      </c>
      <c r="K50"/>
      <c r="L50"/>
    </row>
    <row r="51" spans="1:12" ht="20.5" customHeight="1" x14ac:dyDescent="0.3">
      <c r="A51" s="8" t="s">
        <v>53</v>
      </c>
      <c r="C51" s="71">
        <v>-138</v>
      </c>
      <c r="D51" s="21"/>
      <c r="E51" s="71">
        <v>-141</v>
      </c>
      <c r="F51" s="21"/>
      <c r="G51" s="71">
        <v>0</v>
      </c>
      <c r="H51" s="21"/>
      <c r="I51" s="71">
        <v>0</v>
      </c>
      <c r="K51"/>
      <c r="L51"/>
    </row>
    <row r="52" spans="1:12" ht="20.5" customHeight="1" x14ac:dyDescent="0.3">
      <c r="A52" s="8" t="s">
        <v>211</v>
      </c>
      <c r="C52" s="23">
        <f>SUM(C42:C51)+C40</f>
        <v>-256141</v>
      </c>
      <c r="D52" s="21"/>
      <c r="E52" s="23">
        <f>SUM(E42:E51)+E40</f>
        <v>603160</v>
      </c>
      <c r="F52" s="23"/>
      <c r="G52" s="23">
        <f>SUM(G42:G51)+G40</f>
        <v>-256789</v>
      </c>
      <c r="H52" s="23"/>
      <c r="I52" s="23">
        <f>SUM(I42:I51)+I40</f>
        <v>563635</v>
      </c>
      <c r="K52"/>
      <c r="L52"/>
    </row>
    <row r="53" spans="1:12" ht="20.5" hidden="1" customHeight="1" x14ac:dyDescent="0.3">
      <c r="A53" s="8" t="s">
        <v>167</v>
      </c>
      <c r="C53" s="23"/>
      <c r="D53" s="21"/>
      <c r="E53" s="23">
        <v>0</v>
      </c>
      <c r="F53" s="23"/>
      <c r="G53" s="23"/>
      <c r="H53" s="23"/>
      <c r="I53" s="23">
        <v>0</v>
      </c>
      <c r="K53"/>
      <c r="L53"/>
    </row>
    <row r="54" spans="1:12" ht="20.5" customHeight="1" x14ac:dyDescent="0.3">
      <c r="A54" s="8" t="s">
        <v>168</v>
      </c>
      <c r="B54" s="2"/>
      <c r="C54" s="71">
        <v>-736</v>
      </c>
      <c r="D54" s="21"/>
      <c r="E54" s="71">
        <v>-4055</v>
      </c>
      <c r="F54" s="21"/>
      <c r="G54" s="71">
        <v>0</v>
      </c>
      <c r="H54" s="21"/>
      <c r="I54" s="71">
        <v>0</v>
      </c>
      <c r="K54"/>
      <c r="L54"/>
    </row>
    <row r="55" spans="1:12" ht="20.5" customHeight="1" x14ac:dyDescent="0.3">
      <c r="A55" s="3" t="s">
        <v>208</v>
      </c>
      <c r="C55" s="64">
        <f>SUM(C52:C54)</f>
        <v>-256877</v>
      </c>
      <c r="D55" s="41"/>
      <c r="E55" s="64">
        <f>E52+E54</f>
        <v>599105</v>
      </c>
      <c r="F55" s="41"/>
      <c r="G55" s="64">
        <f>SUM(G52:G54)</f>
        <v>-256789</v>
      </c>
      <c r="H55" s="41"/>
      <c r="I55" s="64">
        <f>SUM(I52:I54)</f>
        <v>563635</v>
      </c>
    </row>
    <row r="56" spans="1:12" s="17" customFormat="1" ht="19.5" customHeight="1" x14ac:dyDescent="0.4">
      <c r="A56" s="29" t="str">
        <f ca="1">$A$1</f>
        <v>THE STEEL PUBLIC COMPANY LIMITED and its Subsidiaries</v>
      </c>
      <c r="B56" s="29"/>
      <c r="C56" s="29"/>
      <c r="D56" s="29"/>
      <c r="E56" s="29"/>
      <c r="G56" s="66"/>
      <c r="H56" s="66"/>
      <c r="I56" s="66"/>
      <c r="K56" s="67"/>
      <c r="L56" s="67"/>
    </row>
    <row r="57" spans="1:12" s="4" customFormat="1" ht="19.5" customHeight="1" x14ac:dyDescent="0.35">
      <c r="A57" s="68" t="s">
        <v>163</v>
      </c>
      <c r="B57" s="7"/>
      <c r="G57" s="154"/>
      <c r="H57" s="154"/>
      <c r="I57" s="154"/>
      <c r="K57" s="26"/>
      <c r="L57" s="26"/>
    </row>
    <row r="58" spans="1:12" ht="20.149999999999999" customHeight="1" x14ac:dyDescent="0.3"/>
    <row r="59" spans="1:12" ht="20.5" customHeight="1" x14ac:dyDescent="0.3">
      <c r="A59" s="3"/>
      <c r="C59" s="155" t="s">
        <v>2</v>
      </c>
      <c r="D59" s="155"/>
      <c r="E59" s="155"/>
      <c r="F59" s="9"/>
      <c r="G59" s="155" t="s">
        <v>3</v>
      </c>
      <c r="H59" s="155"/>
      <c r="I59" s="155"/>
    </row>
    <row r="60" spans="1:12" ht="20.5" customHeight="1" x14ac:dyDescent="0.3">
      <c r="B60"/>
      <c r="C60" s="155" t="s">
        <v>4</v>
      </c>
      <c r="D60" s="155"/>
      <c r="E60" s="155"/>
      <c r="F60" s="9"/>
      <c r="G60" s="155" t="s">
        <v>4</v>
      </c>
      <c r="H60" s="155"/>
      <c r="I60" s="155"/>
    </row>
    <row r="61" spans="1:12" ht="20.5" customHeight="1" x14ac:dyDescent="0.3">
      <c r="B61"/>
      <c r="C61" s="157" t="s">
        <v>214</v>
      </c>
      <c r="D61" s="157"/>
      <c r="E61" s="157"/>
      <c r="F61" s="14"/>
      <c r="G61" s="157" t="s">
        <v>214</v>
      </c>
      <c r="H61" s="157"/>
      <c r="I61" s="157"/>
    </row>
    <row r="62" spans="1:12" ht="20.5" customHeight="1" x14ac:dyDescent="0.3">
      <c r="B62"/>
      <c r="C62" s="157" t="s">
        <v>213</v>
      </c>
      <c r="D62" s="157"/>
      <c r="E62" s="157"/>
      <c r="F62" s="14"/>
      <c r="G62" s="157" t="s">
        <v>213</v>
      </c>
      <c r="H62" s="157"/>
      <c r="I62" s="157"/>
    </row>
    <row r="63" spans="1:12" ht="20.5" customHeight="1" x14ac:dyDescent="0.3">
      <c r="B63" s="2" t="s">
        <v>7</v>
      </c>
      <c r="C63" s="14">
        <v>2024</v>
      </c>
      <c r="D63" s="65"/>
      <c r="E63" s="14">
        <v>2023</v>
      </c>
      <c r="F63" s="65"/>
      <c r="G63" s="14">
        <v>2024</v>
      </c>
      <c r="H63" s="65"/>
      <c r="I63" s="14">
        <v>2023</v>
      </c>
    </row>
    <row r="64" spans="1:12" ht="20.5" customHeight="1" x14ac:dyDescent="0.3">
      <c r="A64"/>
      <c r="B64" s="2"/>
      <c r="C64" s="156" t="s">
        <v>11</v>
      </c>
      <c r="D64" s="156"/>
      <c r="E64" s="156"/>
      <c r="F64" s="156"/>
      <c r="G64" s="156"/>
      <c r="H64" s="156"/>
      <c r="I64" s="156"/>
    </row>
    <row r="65" spans="1:12" ht="20.149999999999999" customHeight="1" x14ac:dyDescent="0.3">
      <c r="A65" s="11" t="s">
        <v>169</v>
      </c>
      <c r="B65" s="2"/>
      <c r="C65" s="73"/>
      <c r="D65" s="73"/>
      <c r="E65" s="73"/>
      <c r="F65" s="73"/>
      <c r="G65" s="73"/>
      <c r="H65" s="73"/>
      <c r="I65" s="73"/>
    </row>
    <row r="66" spans="1:12" ht="20.149999999999999" customHeight="1" x14ac:dyDescent="0.3">
      <c r="A66" s="8" t="s">
        <v>170</v>
      </c>
      <c r="B66" s="2"/>
      <c r="C66" s="115">
        <v>0</v>
      </c>
      <c r="D66" s="73"/>
      <c r="E66" s="115">
        <v>0</v>
      </c>
      <c r="F66" s="115"/>
      <c r="G66" s="115">
        <v>0</v>
      </c>
      <c r="H66" s="115"/>
      <c r="I66" s="115">
        <v>-168000</v>
      </c>
    </row>
    <row r="67" spans="1:12" ht="20.5" customHeight="1" x14ac:dyDescent="0.3">
      <c r="A67" s="8" t="s">
        <v>171</v>
      </c>
      <c r="B67" s="2"/>
      <c r="C67" s="23">
        <v>0</v>
      </c>
      <c r="D67" s="21"/>
      <c r="E67" s="23">
        <v>0</v>
      </c>
      <c r="F67" s="23"/>
      <c r="G67" s="23">
        <v>17900</v>
      </c>
      <c r="H67" s="23"/>
      <c r="I67" s="23">
        <v>21100</v>
      </c>
      <c r="K67"/>
      <c r="L67"/>
    </row>
    <row r="68" spans="1:12" ht="20.5" customHeight="1" x14ac:dyDescent="0.3">
      <c r="A68" s="8" t="s">
        <v>172</v>
      </c>
      <c r="B68" s="2"/>
      <c r="C68" s="23">
        <v>0</v>
      </c>
      <c r="D68" s="21"/>
      <c r="E68" s="23">
        <v>183849</v>
      </c>
      <c r="F68" s="23"/>
      <c r="G68" s="23">
        <v>0</v>
      </c>
      <c r="H68" s="23"/>
      <c r="I68" s="23">
        <v>183849</v>
      </c>
      <c r="K68"/>
      <c r="L68"/>
    </row>
    <row r="69" spans="1:12" ht="20.5" hidden="1" customHeight="1" x14ac:dyDescent="0.3">
      <c r="A69" s="8" t="s">
        <v>173</v>
      </c>
      <c r="B69" s="2"/>
      <c r="C69" s="23"/>
      <c r="D69" s="21"/>
      <c r="E69" s="23"/>
      <c r="F69" s="23"/>
      <c r="G69" s="23"/>
      <c r="H69" s="23"/>
      <c r="I69" s="23"/>
      <c r="K69"/>
      <c r="L69"/>
    </row>
    <row r="70" spans="1:12" ht="20.5" hidden="1" customHeight="1" x14ac:dyDescent="0.3">
      <c r="A70" s="8" t="s">
        <v>155</v>
      </c>
      <c r="B70" s="2"/>
      <c r="C70" s="23"/>
      <c r="D70" s="21"/>
      <c r="E70" s="23">
        <v>0</v>
      </c>
      <c r="F70" s="23"/>
      <c r="G70" s="23"/>
      <c r="H70" s="23"/>
      <c r="I70" s="23">
        <v>0</v>
      </c>
      <c r="K70"/>
      <c r="L70"/>
    </row>
    <row r="71" spans="1:12" ht="20.5" customHeight="1" x14ac:dyDescent="0.3">
      <c r="A71" s="8" t="s">
        <v>174</v>
      </c>
      <c r="B71" s="2"/>
      <c r="C71" s="23">
        <v>0</v>
      </c>
      <c r="D71" s="21"/>
      <c r="E71" s="23">
        <v>-50000</v>
      </c>
      <c r="F71" s="23"/>
      <c r="G71" s="23">
        <v>0</v>
      </c>
      <c r="H71" s="23"/>
      <c r="I71" s="23">
        <v>-50000</v>
      </c>
      <c r="K71"/>
      <c r="L71"/>
    </row>
    <row r="72" spans="1:12" ht="20.5" customHeight="1" x14ac:dyDescent="0.3">
      <c r="A72" s="8" t="s">
        <v>175</v>
      </c>
      <c r="B72" s="2" t="s">
        <v>31</v>
      </c>
      <c r="C72" s="23">
        <v>-3243</v>
      </c>
      <c r="D72" s="21"/>
      <c r="E72" s="23">
        <v>-173017</v>
      </c>
      <c r="F72" s="23"/>
      <c r="G72" s="23">
        <v>-3225</v>
      </c>
      <c r="H72" s="23"/>
      <c r="I72" s="23">
        <v>-11646</v>
      </c>
      <c r="K72"/>
      <c r="L72"/>
    </row>
    <row r="73" spans="1:12" ht="20.5" customHeight="1" x14ac:dyDescent="0.3">
      <c r="A73" s="8" t="s">
        <v>176</v>
      </c>
      <c r="C73" s="23"/>
      <c r="D73" s="21"/>
      <c r="E73" s="23"/>
      <c r="F73" s="23"/>
      <c r="G73" s="23"/>
      <c r="H73" s="23"/>
      <c r="I73" s="23"/>
      <c r="K73"/>
      <c r="L73"/>
    </row>
    <row r="74" spans="1:12" ht="20.5" customHeight="1" x14ac:dyDescent="0.3">
      <c r="A74" s="8" t="s">
        <v>177</v>
      </c>
      <c r="C74" s="23">
        <v>1587</v>
      </c>
      <c r="D74" s="21"/>
      <c r="E74" s="23">
        <v>2392</v>
      </c>
      <c r="F74" s="23"/>
      <c r="G74" s="23">
        <v>1027</v>
      </c>
      <c r="H74" s="23"/>
      <c r="I74" s="23">
        <v>374</v>
      </c>
      <c r="K74"/>
      <c r="L74"/>
    </row>
    <row r="75" spans="1:12" ht="20.5" hidden="1" customHeight="1" x14ac:dyDescent="0.3">
      <c r="A75" s="8" t="s">
        <v>178</v>
      </c>
      <c r="C75" s="23"/>
      <c r="D75" s="21"/>
      <c r="E75" s="23">
        <v>0</v>
      </c>
      <c r="F75" s="23">
        <v>-98809</v>
      </c>
      <c r="G75" s="23"/>
      <c r="H75" s="23"/>
      <c r="I75" s="23">
        <v>0</v>
      </c>
      <c r="K75"/>
      <c r="L75"/>
    </row>
    <row r="76" spans="1:12" ht="20.5" hidden="1" customHeight="1" x14ac:dyDescent="0.3">
      <c r="A76" s="8" t="s">
        <v>179</v>
      </c>
      <c r="C76" s="23"/>
      <c r="D76" s="21"/>
      <c r="E76" s="23">
        <v>0</v>
      </c>
      <c r="F76" s="23"/>
      <c r="G76" s="23"/>
      <c r="H76" s="23"/>
      <c r="I76" s="23">
        <v>0</v>
      </c>
      <c r="K76"/>
      <c r="L76"/>
    </row>
    <row r="77" spans="1:12" ht="20.5" customHeight="1" x14ac:dyDescent="0.3">
      <c r="A77" s="8" t="s">
        <v>180</v>
      </c>
      <c r="C77" s="23">
        <v>2196</v>
      </c>
      <c r="D77" s="21"/>
      <c r="E77" s="23">
        <v>4441</v>
      </c>
      <c r="F77" s="23"/>
      <c r="G77" s="92">
        <v>8345</v>
      </c>
      <c r="H77" s="23"/>
      <c r="I77" s="92">
        <v>12771</v>
      </c>
      <c r="K77"/>
      <c r="L77"/>
    </row>
    <row r="78" spans="1:12" ht="21" customHeight="1" x14ac:dyDescent="0.3">
      <c r="A78" s="3" t="s">
        <v>227</v>
      </c>
      <c r="C78" s="55">
        <f>SUM(C66:C77)</f>
        <v>540</v>
      </c>
      <c r="D78" s="41"/>
      <c r="E78" s="55">
        <f>SUM(E66:E77)</f>
        <v>-32335</v>
      </c>
      <c r="F78" s="41"/>
      <c r="G78" s="64">
        <f>SUM(G66:G77)</f>
        <v>24047</v>
      </c>
      <c r="H78" s="41"/>
      <c r="I78" s="64">
        <f>SUM(I66:I77)</f>
        <v>-11552</v>
      </c>
      <c r="K78"/>
      <c r="L78"/>
    </row>
    <row r="79" spans="1:12" ht="20.149999999999999" customHeight="1" x14ac:dyDescent="0.3">
      <c r="A79" s="3"/>
      <c r="C79" s="56"/>
      <c r="D79" s="41"/>
      <c r="E79" s="56"/>
      <c r="F79" s="41"/>
      <c r="G79" s="56"/>
      <c r="H79" s="41"/>
      <c r="I79" s="56"/>
      <c r="K79"/>
      <c r="L79"/>
    </row>
    <row r="80" spans="1:12" ht="20.149999999999999" customHeight="1" x14ac:dyDescent="0.3">
      <c r="A80" s="11" t="s">
        <v>182</v>
      </c>
      <c r="C80" s="74"/>
      <c r="D80" s="74"/>
      <c r="E80" s="74"/>
      <c r="F80" s="74"/>
      <c r="G80" s="74"/>
      <c r="H80" s="74"/>
      <c r="I80" s="74"/>
      <c r="K80"/>
      <c r="L80"/>
    </row>
    <row r="81" spans="1:12" ht="20.5" customHeight="1" x14ac:dyDescent="0.3">
      <c r="A81" s="8" t="s">
        <v>183</v>
      </c>
      <c r="B81" s="2"/>
      <c r="C81" s="23"/>
      <c r="D81" s="21"/>
      <c r="E81" s="23"/>
      <c r="F81" s="23"/>
      <c r="G81" s="23"/>
      <c r="H81" s="23"/>
      <c r="I81" s="23"/>
      <c r="K81"/>
      <c r="L81"/>
    </row>
    <row r="82" spans="1:12" ht="20.5" customHeight="1" x14ac:dyDescent="0.3">
      <c r="A82" s="8" t="s">
        <v>184</v>
      </c>
      <c r="B82" s="2"/>
      <c r="C82" s="23">
        <v>265771</v>
      </c>
      <c r="D82" s="21"/>
      <c r="E82" s="23">
        <v>-615258</v>
      </c>
      <c r="F82" s="23"/>
      <c r="G82" s="23">
        <v>265771</v>
      </c>
      <c r="H82" s="23"/>
      <c r="I82" s="23">
        <v>-615258</v>
      </c>
      <c r="K82"/>
      <c r="L82"/>
    </row>
    <row r="83" spans="1:12" ht="20.5" customHeight="1" x14ac:dyDescent="0.3">
      <c r="A83" s="8" t="s">
        <v>185</v>
      </c>
      <c r="B83" s="2"/>
      <c r="C83" s="23"/>
      <c r="D83" s="21"/>
      <c r="E83" s="23"/>
      <c r="F83" s="23"/>
      <c r="G83" s="23"/>
      <c r="H83" s="23"/>
      <c r="I83" s="23"/>
      <c r="K83"/>
      <c r="L83"/>
    </row>
    <row r="84" spans="1:12" ht="20.5" customHeight="1" x14ac:dyDescent="0.3">
      <c r="A84" s="8" t="s">
        <v>186</v>
      </c>
      <c r="B84" s="2"/>
      <c r="C84" s="23">
        <v>0</v>
      </c>
      <c r="D84" s="21"/>
      <c r="E84" s="23">
        <v>0</v>
      </c>
      <c r="F84" s="23"/>
      <c r="G84" s="23">
        <v>0</v>
      </c>
      <c r="H84" s="23"/>
      <c r="I84" s="23">
        <v>12000</v>
      </c>
      <c r="K84"/>
      <c r="L84"/>
    </row>
    <row r="85" spans="1:12" ht="20.5" customHeight="1" x14ac:dyDescent="0.3">
      <c r="A85" s="8" t="s">
        <v>187</v>
      </c>
      <c r="B85" s="2"/>
      <c r="C85" s="23"/>
      <c r="D85" s="21"/>
      <c r="E85" s="23"/>
      <c r="F85" s="23"/>
      <c r="G85" s="23"/>
      <c r="H85" s="23"/>
      <c r="I85" s="23"/>
      <c r="K85"/>
      <c r="L85"/>
    </row>
    <row r="86" spans="1:12" ht="20.5" customHeight="1" x14ac:dyDescent="0.3">
      <c r="A86" s="8" t="s">
        <v>186</v>
      </c>
      <c r="B86" s="2"/>
      <c r="C86" s="23">
        <v>0</v>
      </c>
      <c r="D86" s="21"/>
      <c r="E86" s="23">
        <v>0</v>
      </c>
      <c r="F86" s="23"/>
      <c r="G86" s="23">
        <v>0</v>
      </c>
      <c r="H86" s="23"/>
      <c r="I86" s="23">
        <v>-200</v>
      </c>
      <c r="K86"/>
      <c r="L86"/>
    </row>
    <row r="87" spans="1:12" ht="20.5" customHeight="1" x14ac:dyDescent="0.3">
      <c r="A87" s="8" t="s">
        <v>188</v>
      </c>
      <c r="B87" s="2"/>
      <c r="C87" s="23">
        <v>-9361</v>
      </c>
      <c r="D87" s="21"/>
      <c r="E87" s="23">
        <v>-10309</v>
      </c>
      <c r="F87" s="23"/>
      <c r="G87" s="23">
        <v>-24104</v>
      </c>
      <c r="H87" s="23"/>
      <c r="I87" s="23">
        <v>-8850</v>
      </c>
      <c r="K87"/>
      <c r="L87"/>
    </row>
    <row r="88" spans="1:12" ht="20.5" hidden="1" customHeight="1" x14ac:dyDescent="0.3">
      <c r="A88" s="8" t="s">
        <v>189</v>
      </c>
      <c r="B88" s="2"/>
      <c r="C88" s="23"/>
      <c r="D88" s="21"/>
      <c r="E88" s="23"/>
      <c r="F88" s="23"/>
      <c r="G88" s="23"/>
      <c r="H88" s="23"/>
      <c r="I88" s="23"/>
      <c r="K88"/>
      <c r="L88"/>
    </row>
    <row r="89" spans="1:12" ht="20.5" customHeight="1" x14ac:dyDescent="0.3">
      <c r="A89" s="8" t="s">
        <v>190</v>
      </c>
      <c r="B89" s="2" t="s">
        <v>141</v>
      </c>
      <c r="C89" s="23">
        <v>0</v>
      </c>
      <c r="D89" s="21"/>
      <c r="E89" s="23">
        <v>-110203</v>
      </c>
      <c r="F89" s="23"/>
      <c r="G89" s="23">
        <v>0</v>
      </c>
      <c r="H89" s="23"/>
      <c r="I89" s="23">
        <v>-110203</v>
      </c>
      <c r="K89"/>
      <c r="L89"/>
    </row>
    <row r="90" spans="1:12" ht="20.5" customHeight="1" x14ac:dyDescent="0.3">
      <c r="A90" s="8" t="s">
        <v>191</v>
      </c>
      <c r="B90" s="2"/>
      <c r="C90" s="92">
        <v>-64024</v>
      </c>
      <c r="D90" s="21"/>
      <c r="E90" s="92">
        <v>-54537</v>
      </c>
      <c r="F90" s="23"/>
      <c r="G90" s="92">
        <v>-74222</v>
      </c>
      <c r="H90" s="23"/>
      <c r="I90" s="92">
        <v>-53783</v>
      </c>
      <c r="K90"/>
      <c r="L90"/>
    </row>
    <row r="91" spans="1:12" ht="20.149999999999999" customHeight="1" x14ac:dyDescent="0.3">
      <c r="A91" s="3" t="s">
        <v>205</v>
      </c>
      <c r="C91" s="64">
        <f>SUM(C82:C90)</f>
        <v>192386</v>
      </c>
      <c r="D91" s="41"/>
      <c r="E91" s="64">
        <f>SUM(E82:E90)</f>
        <v>-790307</v>
      </c>
      <c r="F91" s="41"/>
      <c r="G91" s="64">
        <f>SUM(G82:G90)</f>
        <v>167445</v>
      </c>
      <c r="H91" s="41"/>
      <c r="I91" s="64">
        <f>SUM(I82:I90)</f>
        <v>-776294</v>
      </c>
    </row>
    <row r="92" spans="1:12" ht="20.149999999999999" customHeight="1" x14ac:dyDescent="0.3">
      <c r="B92" s="2"/>
      <c r="C92" s="73"/>
      <c r="D92" s="73"/>
      <c r="E92" s="73"/>
      <c r="F92" s="73"/>
      <c r="G92" s="73"/>
      <c r="H92" s="73"/>
      <c r="I92" s="73"/>
    </row>
    <row r="93" spans="1:12" ht="20.149999999999999" customHeight="1" x14ac:dyDescent="0.3">
      <c r="A93" s="3" t="s">
        <v>226</v>
      </c>
      <c r="B93" s="2"/>
      <c r="C93" s="56">
        <f>C91+C78+C55</f>
        <v>-63951</v>
      </c>
      <c r="D93" s="41"/>
      <c r="E93" s="56">
        <f>E91+E78+E55</f>
        <v>-223537</v>
      </c>
      <c r="F93" s="41"/>
      <c r="G93" s="56">
        <f>G91+G78+G55</f>
        <v>-65297</v>
      </c>
      <c r="H93" s="80"/>
      <c r="I93" s="56">
        <f>I91+I78+I55</f>
        <v>-224211</v>
      </c>
      <c r="K93"/>
      <c r="L93"/>
    </row>
    <row r="94" spans="1:12" ht="20.5" customHeight="1" x14ac:dyDescent="0.3">
      <c r="A94" s="8" t="s">
        <v>192</v>
      </c>
      <c r="B94" s="2"/>
      <c r="C94" s="92">
        <f>'BS-2-3'!E11</f>
        <v>190800</v>
      </c>
      <c r="D94" s="21"/>
      <c r="E94" s="92">
        <v>345629</v>
      </c>
      <c r="F94" s="23"/>
      <c r="G94" s="92">
        <f>'BS-2-3'!I11</f>
        <v>184786</v>
      </c>
      <c r="H94" s="23"/>
      <c r="I94" s="92">
        <v>342946</v>
      </c>
      <c r="J94" s="93"/>
      <c r="K94"/>
      <c r="L94"/>
    </row>
    <row r="95" spans="1:12" ht="20.149999999999999" customHeight="1" thickBot="1" x14ac:dyDescent="0.35">
      <c r="A95" s="3" t="s">
        <v>219</v>
      </c>
      <c r="B95" s="3"/>
      <c r="C95" s="75">
        <f>SUM(C93:C94)</f>
        <v>126849</v>
      </c>
      <c r="D95" s="41"/>
      <c r="E95" s="75">
        <f>SUM(E93:E94)</f>
        <v>122092</v>
      </c>
      <c r="F95" s="41"/>
      <c r="G95" s="75">
        <f>SUM(G93:G94)</f>
        <v>119489</v>
      </c>
      <c r="H95" s="41"/>
      <c r="I95" s="75">
        <f>SUM(I93:I94)</f>
        <v>118735</v>
      </c>
      <c r="J95" s="21">
        <f>C95-'BS-2-3'!C11</f>
        <v>0</v>
      </c>
      <c r="K95" s="21">
        <f>G95-'BS-2-3'!G11</f>
        <v>0</v>
      </c>
    </row>
    <row r="96" spans="1:12" ht="14.5" thickTop="1" x14ac:dyDescent="0.3">
      <c r="B96" s="2"/>
      <c r="C96" s="10"/>
      <c r="D96" s="10"/>
      <c r="E96" s="10"/>
      <c r="F96" s="10"/>
      <c r="G96" s="10"/>
      <c r="H96" s="10"/>
      <c r="I96" s="10"/>
      <c r="K96"/>
      <c r="L96"/>
    </row>
    <row r="97" spans="1:12" ht="20.5" customHeight="1" x14ac:dyDescent="0.3">
      <c r="A97" s="11" t="s">
        <v>193</v>
      </c>
      <c r="C97" s="21"/>
      <c r="D97" s="21"/>
      <c r="E97" s="21"/>
      <c r="F97" s="21"/>
      <c r="G97" s="21"/>
      <c r="H97" s="21"/>
      <c r="I97" s="21"/>
      <c r="J97" s="21"/>
    </row>
    <row r="98" spans="1:12" ht="20.5" hidden="1" customHeight="1" x14ac:dyDescent="0.3">
      <c r="A98" s="8" t="s">
        <v>194</v>
      </c>
      <c r="C98" s="21"/>
      <c r="D98" s="21"/>
      <c r="E98" s="21"/>
      <c r="F98" s="21"/>
      <c r="G98" s="21"/>
      <c r="H98" s="21"/>
      <c r="I98" s="21"/>
    </row>
    <row r="99" spans="1:12" ht="20.5" hidden="1" customHeight="1" x14ac:dyDescent="0.3">
      <c r="A99" s="8" t="s">
        <v>195</v>
      </c>
      <c r="C99" s="21"/>
      <c r="D99" s="21"/>
      <c r="E99" s="21">
        <v>0</v>
      </c>
      <c r="F99" s="21"/>
      <c r="G99" s="21"/>
      <c r="H99" s="21"/>
      <c r="I99" s="21">
        <v>0</v>
      </c>
    </row>
    <row r="100" spans="1:12" ht="20.5" customHeight="1" x14ac:dyDescent="0.3">
      <c r="A100" s="8" t="s">
        <v>198</v>
      </c>
      <c r="K100"/>
      <c r="L100"/>
    </row>
    <row r="101" spans="1:12" ht="20.5" customHeight="1" x14ac:dyDescent="0.3">
      <c r="A101" s="8" t="s">
        <v>199</v>
      </c>
      <c r="B101" s="2" t="s">
        <v>31</v>
      </c>
      <c r="C101" s="23">
        <v>0</v>
      </c>
      <c r="D101" s="21"/>
      <c r="E101" s="23">
        <v>505</v>
      </c>
      <c r="F101" s="23"/>
      <c r="G101" s="23">
        <v>0</v>
      </c>
      <c r="H101" s="23"/>
      <c r="I101" s="23">
        <v>505</v>
      </c>
      <c r="K101"/>
      <c r="L101"/>
    </row>
    <row r="102" spans="1:12" ht="20.5" customHeight="1" x14ac:dyDescent="0.3">
      <c r="A102" s="8" t="s">
        <v>196</v>
      </c>
      <c r="C102" s="21"/>
      <c r="D102" s="21"/>
      <c r="E102" s="21"/>
      <c r="F102" s="21"/>
      <c r="G102" s="21"/>
      <c r="H102" s="21"/>
      <c r="I102" s="21"/>
    </row>
    <row r="103" spans="1:12" ht="20.5" customHeight="1" x14ac:dyDescent="0.3">
      <c r="A103" s="119" t="s">
        <v>197</v>
      </c>
      <c r="B103" s="2" t="s">
        <v>31</v>
      </c>
      <c r="C103" s="21">
        <v>215</v>
      </c>
      <c r="D103" s="21"/>
      <c r="E103" s="21">
        <v>0</v>
      </c>
      <c r="F103" s="21"/>
      <c r="G103" s="21">
        <v>215</v>
      </c>
      <c r="H103" s="21"/>
      <c r="I103" s="21">
        <v>0</v>
      </c>
    </row>
    <row r="104" spans="1:12" s="17" customFormat="1" ht="20.25" hidden="1" customHeight="1" x14ac:dyDescent="0.4">
      <c r="A104" s="29" t="str">
        <f ca="1">$A$1</f>
        <v>THE STEEL PUBLIC COMPANY LIMITED and its Subsidiaries</v>
      </c>
      <c r="B104" s="29"/>
      <c r="C104" s="29"/>
      <c r="D104" s="29"/>
      <c r="E104" s="29"/>
      <c r="K104" s="67"/>
      <c r="L104" s="67"/>
    </row>
    <row r="105" spans="1:12" s="4" customFormat="1" ht="20.25" hidden="1" customHeight="1" x14ac:dyDescent="0.35">
      <c r="A105" s="68" t="s">
        <v>181</v>
      </c>
      <c r="B105" s="7"/>
      <c r="G105" s="154"/>
      <c r="H105" s="154"/>
      <c r="I105" s="154"/>
      <c r="K105" s="26"/>
      <c r="L105" s="26"/>
    </row>
    <row r="106" spans="1:12" ht="20.149999999999999" hidden="1" customHeight="1" x14ac:dyDescent="0.3">
      <c r="A106" s="3"/>
    </row>
    <row r="107" spans="1:12" ht="20.149999999999999" hidden="1" customHeight="1" x14ac:dyDescent="0.3">
      <c r="A107" s="3"/>
      <c r="C107" s="155" t="s">
        <v>2</v>
      </c>
      <c r="D107" s="155"/>
      <c r="E107" s="155"/>
      <c r="F107" s="9"/>
      <c r="G107" s="155" t="s">
        <v>3</v>
      </c>
      <c r="H107" s="155"/>
      <c r="I107" s="155"/>
      <c r="J107" s="72"/>
    </row>
    <row r="108" spans="1:12" ht="20.149999999999999" hidden="1" customHeight="1" x14ac:dyDescent="0.3">
      <c r="B108"/>
      <c r="C108" s="155" t="s">
        <v>4</v>
      </c>
      <c r="D108" s="155"/>
      <c r="E108" s="155"/>
      <c r="F108" s="9"/>
      <c r="G108" s="155" t="s">
        <v>4</v>
      </c>
      <c r="H108" s="155"/>
      <c r="I108" s="155"/>
      <c r="J108" s="72"/>
    </row>
    <row r="109" spans="1:12" ht="20.149999999999999" hidden="1" customHeight="1" x14ac:dyDescent="0.3">
      <c r="B109"/>
      <c r="C109" s="157" t="s">
        <v>214</v>
      </c>
      <c r="D109" s="157"/>
      <c r="E109" s="157"/>
      <c r="F109" s="14"/>
      <c r="G109" s="157" t="s">
        <v>214</v>
      </c>
      <c r="H109" s="157"/>
      <c r="I109" s="157"/>
    </row>
    <row r="110" spans="1:12" ht="20.149999999999999" hidden="1" customHeight="1" x14ac:dyDescent="0.3">
      <c r="B110"/>
      <c r="C110" s="157" t="s">
        <v>213</v>
      </c>
      <c r="D110" s="157"/>
      <c r="E110" s="157"/>
      <c r="F110" s="14"/>
      <c r="G110" s="157" t="s">
        <v>213</v>
      </c>
      <c r="H110" s="157"/>
      <c r="I110" s="157"/>
    </row>
    <row r="111" spans="1:12" ht="20.149999999999999" hidden="1" customHeight="1" x14ac:dyDescent="0.3">
      <c r="B111" s="2" t="s">
        <v>7</v>
      </c>
      <c r="C111" s="14">
        <v>2024</v>
      </c>
      <c r="D111" s="65"/>
      <c r="E111" s="14">
        <v>2023</v>
      </c>
      <c r="F111" s="65"/>
      <c r="G111" s="14">
        <v>2024</v>
      </c>
      <c r="H111" s="65"/>
      <c r="I111" s="14">
        <v>2023</v>
      </c>
    </row>
    <row r="112" spans="1:12" ht="20.149999999999999" hidden="1" customHeight="1" x14ac:dyDescent="0.3">
      <c r="B112" s="2"/>
      <c r="C112" s="156" t="s">
        <v>11</v>
      </c>
      <c r="D112" s="156"/>
      <c r="E112" s="156"/>
      <c r="F112" s="156"/>
      <c r="G112" s="156"/>
      <c r="H112" s="156"/>
      <c r="I112" s="156"/>
    </row>
    <row r="113" spans="1:12" ht="20.5" hidden="1" customHeight="1" x14ac:dyDescent="0.3">
      <c r="A113" s="8" t="s">
        <v>232</v>
      </c>
      <c r="B113" s="2"/>
      <c r="C113" s="23"/>
      <c r="D113" s="21"/>
      <c r="E113" s="23"/>
      <c r="F113" s="23"/>
      <c r="G113" s="23"/>
      <c r="H113" s="23"/>
      <c r="I113" s="23"/>
      <c r="K113"/>
      <c r="L113"/>
    </row>
    <row r="114" spans="1:12" ht="20.5" hidden="1" customHeight="1" x14ac:dyDescent="0.3">
      <c r="A114" s="8" t="s">
        <v>235</v>
      </c>
      <c r="B114" s="2" t="s">
        <v>31</v>
      </c>
      <c r="C114" s="23">
        <v>-161345</v>
      </c>
      <c r="D114" s="21"/>
      <c r="E114" s="23">
        <v>0</v>
      </c>
      <c r="F114" s="23"/>
      <c r="G114" s="23">
        <v>0</v>
      </c>
      <c r="H114" s="23"/>
      <c r="I114" s="23">
        <v>0</v>
      </c>
      <c r="K114"/>
      <c r="L114"/>
    </row>
    <row r="115" spans="1:12" ht="20.25" hidden="1" customHeight="1" x14ac:dyDescent="0.3"/>
    <row r="116" spans="1:12" ht="20.25" hidden="1" customHeight="1" x14ac:dyDescent="0.3"/>
  </sheetData>
  <mergeCells count="30">
    <mergeCell ref="C109:E109"/>
    <mergeCell ref="G109:I109"/>
    <mergeCell ref="C110:E110"/>
    <mergeCell ref="G110:I110"/>
    <mergeCell ref="C112:I112"/>
    <mergeCell ref="C64:I64"/>
    <mergeCell ref="G105:I105"/>
    <mergeCell ref="C107:E107"/>
    <mergeCell ref="G107:I107"/>
    <mergeCell ref="C108:E108"/>
    <mergeCell ref="G108:I108"/>
    <mergeCell ref="C60:E60"/>
    <mergeCell ref="G60:I60"/>
    <mergeCell ref="C61:E61"/>
    <mergeCell ref="G61:I61"/>
    <mergeCell ref="C62:E62"/>
    <mergeCell ref="G62:I62"/>
    <mergeCell ref="C7:E7"/>
    <mergeCell ref="G7:I7"/>
    <mergeCell ref="C9:I9"/>
    <mergeCell ref="G57:I57"/>
    <mergeCell ref="C59:E59"/>
    <mergeCell ref="G59:I59"/>
    <mergeCell ref="C6:E6"/>
    <mergeCell ref="G6:I6"/>
    <mergeCell ref="G2:I2"/>
    <mergeCell ref="C4:E4"/>
    <mergeCell ref="G4:I4"/>
    <mergeCell ref="C5:E5"/>
    <mergeCell ref="G5:I5"/>
  </mergeCells>
  <pageMargins left="0.8" right="0.8" top="0.48" bottom="0.5" header="0.5" footer="0.5"/>
  <pageSetup paperSize="9" scale="75" firstPageNumber="9" fitToHeight="0" orientation="portrait" useFirstPageNumber="1" r:id="rId1"/>
  <headerFooter>
    <oddFooter>&amp;L The accompanying condensed notes form an integral part of the interim financial statements.
&amp;C&amp;P</oddFooter>
  </headerFooter>
  <rowBreaks count="2" manualBreakCount="2">
    <brk id="55" max="16383" man="1"/>
    <brk id="10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607F6ECB-3058-45B3-B1CA-766E7F02E0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1171CD-EB66-4D81-AB7D-545181D74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93B569-617D-4429-A2A4-532722373454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BS-2-3</vt:lpstr>
      <vt:lpstr>PL 3M 4</vt:lpstr>
      <vt:lpstr>PL 9M 5 </vt:lpstr>
      <vt:lpstr>SH6 </vt:lpstr>
      <vt:lpstr>SH 7-8</vt:lpstr>
      <vt:lpstr>CF 9-10</vt:lpstr>
      <vt:lpstr>'BS-2-3'!Print_Area</vt:lpstr>
      <vt:lpstr>'CF 9-10'!Print_Area</vt:lpstr>
      <vt:lpstr>'PL 3M 4'!Print_Area</vt:lpstr>
      <vt:lpstr>'PL 9M 5 '!Print_Area</vt:lpstr>
      <vt:lpstr>'SH 7-8'!Print_Area</vt:lpstr>
      <vt:lpstr>'SH6 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tchongaksorn</dc:creator>
  <cp:keywords/>
  <dc:description/>
  <cp:lastModifiedBy>Kornsiri, Chongaksorn</cp:lastModifiedBy>
  <cp:revision/>
  <cp:lastPrinted>2024-11-11T07:35:16Z</cp:lastPrinted>
  <dcterms:created xsi:type="dcterms:W3CDTF">2004-12-08T03:04:07Z</dcterms:created>
  <dcterms:modified xsi:type="dcterms:W3CDTF">2024-11-11T07:35:18Z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0x010100AD187DBE15B10A409B3075761A4F6469</vt:lpwstr>
  </property>
</Properties>
</file>